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PROPOSTA DE PREÇO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0">#REF!</definedName>
    <definedName name="\0">#REF!</definedName>
    <definedName name="\a" localSheetId="0">#REF!</definedName>
    <definedName name="\a">#REF!</definedName>
    <definedName name="\c" localSheetId="0">[4]PLMUSEU!#REF!</definedName>
    <definedName name="\c">[4]PLMUSEU!#REF!</definedName>
    <definedName name="\x" localSheetId="0">[4]PLMUSEU!#REF!</definedName>
    <definedName name="\x">[4]PLMUSEU!#REF!</definedName>
    <definedName name="\z" localSheetId="0">[4]PLMUSEU!#REF!</definedName>
    <definedName name="\z">[4]PLMUSEU!#REF!</definedName>
    <definedName name="___________pv3" localSheetId="0">#REF!</definedName>
    <definedName name="___________pv3">#REF!</definedName>
    <definedName name="__________Ele200502" localSheetId="0">#REF!</definedName>
    <definedName name="__________Ele200502">#REF!</definedName>
    <definedName name="__________Ele200609" localSheetId="0">#REF!</definedName>
    <definedName name="__________Ele200609">#REF!</definedName>
    <definedName name="__________pv2" localSheetId="0">#REF!</definedName>
    <definedName name="__________pv2">#REF!</definedName>
    <definedName name="__________pv3" localSheetId="0">#REF!</definedName>
    <definedName name="__________pv3">#REF!</definedName>
    <definedName name="__________Ser200506" localSheetId="0">#REF!</definedName>
    <definedName name="__________Ser200506">#REF!</definedName>
    <definedName name="__________Ser200705" localSheetId="0">#REF!</definedName>
    <definedName name="__________Ser200705">#REF!</definedName>
    <definedName name="__________Ser200712" localSheetId="0">#REF!</definedName>
    <definedName name="__________Ser200712">#REF!</definedName>
    <definedName name="__________Ser201104" localSheetId="0">#REF!</definedName>
    <definedName name="__________Ser201104">#REF!</definedName>
    <definedName name="__________TR2" localSheetId="0">#REF!</definedName>
    <definedName name="__________TR2">#REF!</definedName>
    <definedName name="__________TR5" localSheetId="0">#REF!</definedName>
    <definedName name="__________TR5">#REF!</definedName>
    <definedName name="_________Ele200502" localSheetId="0">#REF!</definedName>
    <definedName name="_________Ele200502">#REF!</definedName>
    <definedName name="_________Ele200609" localSheetId="0">#REF!</definedName>
    <definedName name="_________Ele200609">#REF!</definedName>
    <definedName name="_________pv2" localSheetId="0">#REF!</definedName>
    <definedName name="_________pv2">#REF!</definedName>
    <definedName name="_________pv3" localSheetId="0">#REF!</definedName>
    <definedName name="_________pv3">#REF!</definedName>
    <definedName name="_________Ser200506" localSheetId="0">#REF!</definedName>
    <definedName name="_________Ser200506">#REF!</definedName>
    <definedName name="_________Ser200705" localSheetId="0">#REF!</definedName>
    <definedName name="_________Ser200705">#REF!</definedName>
    <definedName name="_________Ser200712" localSheetId="0">#REF!</definedName>
    <definedName name="_________Ser200712">#REF!</definedName>
    <definedName name="_________Ser201104" localSheetId="0">#REF!</definedName>
    <definedName name="_________Ser201104">#REF!</definedName>
    <definedName name="_________TR2" localSheetId="0">#REF!</definedName>
    <definedName name="_________TR2">#REF!</definedName>
    <definedName name="_________TR5" localSheetId="0">#REF!</definedName>
    <definedName name="_________TR5">#REF!</definedName>
    <definedName name="________Ele200502" localSheetId="0">#REF!</definedName>
    <definedName name="________Ele200502">#REF!</definedName>
    <definedName name="________Ele200609" localSheetId="0">#REF!</definedName>
    <definedName name="________Ele200609">#REF!</definedName>
    <definedName name="________pv2" localSheetId="0">#REF!</definedName>
    <definedName name="________pv2">#REF!</definedName>
    <definedName name="________Ser200506" localSheetId="0">#REF!</definedName>
    <definedName name="________Ser200506">#REF!</definedName>
    <definedName name="________Ser200705" localSheetId="0">#REF!</definedName>
    <definedName name="________Ser200705">#REF!</definedName>
    <definedName name="________Ser200712" localSheetId="0">#REF!</definedName>
    <definedName name="________Ser200712">#REF!</definedName>
    <definedName name="________Ser201104" localSheetId="0">#REF!</definedName>
    <definedName name="________Ser201104">#REF!</definedName>
    <definedName name="________TR2" localSheetId="0">#REF!</definedName>
    <definedName name="________TR2">#REF!</definedName>
    <definedName name="________TR5" localSheetId="0">#REF!</definedName>
    <definedName name="________TR5">#REF!</definedName>
    <definedName name="_______Ele200502">#REF!</definedName>
    <definedName name="_______Ele200609" localSheetId="0">#REF!</definedName>
    <definedName name="_______Ele200609">#REF!</definedName>
    <definedName name="_______pv2" localSheetId="0">#REF!</definedName>
    <definedName name="_______pv2">#REF!</definedName>
    <definedName name="_______pv3" localSheetId="0">#REF!</definedName>
    <definedName name="_______pv3">#REF!</definedName>
    <definedName name="_______Ser200506" localSheetId="0">#REF!</definedName>
    <definedName name="_______Ser200506">#REF!</definedName>
    <definedName name="_______Ser200705">#REF!</definedName>
    <definedName name="_______Ser200712">#REF!</definedName>
    <definedName name="_______Ser201104">#REF!</definedName>
    <definedName name="_______TR2">#REF!</definedName>
    <definedName name="_______TR5">#REF!</definedName>
    <definedName name="______Ele200502" localSheetId="0">#REF!</definedName>
    <definedName name="______Ele200502">#REF!</definedName>
    <definedName name="______Ele200609" localSheetId="0">#REF!</definedName>
    <definedName name="______Ele200609">#REF!</definedName>
    <definedName name="______pv2" localSheetId="0">#REF!</definedName>
    <definedName name="______pv2">#REF!</definedName>
    <definedName name="______pv3" localSheetId="0">#REF!</definedName>
    <definedName name="______pv3">#REF!</definedName>
    <definedName name="______Ser200506" localSheetId="0">#REF!</definedName>
    <definedName name="______Ser200506">#REF!</definedName>
    <definedName name="______Ser200705" localSheetId="0">#REF!</definedName>
    <definedName name="______Ser200705">#REF!</definedName>
    <definedName name="______Ser200712" localSheetId="0">#REF!</definedName>
    <definedName name="______Ser200712">#REF!</definedName>
    <definedName name="______Ser201104" localSheetId="0">#REF!</definedName>
    <definedName name="______Ser201104">#REF!</definedName>
    <definedName name="______TR2" localSheetId="0">#REF!</definedName>
    <definedName name="______TR2">#REF!</definedName>
    <definedName name="______TR5" localSheetId="0">#REF!</definedName>
    <definedName name="______TR5">#REF!</definedName>
    <definedName name="_____Ele200502">#REF!</definedName>
    <definedName name="_____Ele200609" localSheetId="0">#REF!</definedName>
    <definedName name="_____Ele200609">#REF!</definedName>
    <definedName name="_____pv2" localSheetId="0">#REF!</definedName>
    <definedName name="_____pv2">#REF!</definedName>
    <definedName name="_____pv3" localSheetId="0">#REF!</definedName>
    <definedName name="_____pv3">#REF!</definedName>
    <definedName name="_____REV5" localSheetId="0">#REF!</definedName>
    <definedName name="_____REV5">#REF!</definedName>
    <definedName name="_____Ser200506" localSheetId="0">#REF!</definedName>
    <definedName name="_____Ser200506">#REF!</definedName>
    <definedName name="_____Ser200705">#REF!</definedName>
    <definedName name="_____Ser200712">#REF!</definedName>
    <definedName name="_____Ser201104">#REF!</definedName>
    <definedName name="_____TR2">#REF!</definedName>
    <definedName name="_____TR5">#REF!</definedName>
    <definedName name="____Ele200502">#REF!</definedName>
    <definedName name="____Ele200609" localSheetId="0">#REF!</definedName>
    <definedName name="____Ele200609">#REF!</definedName>
    <definedName name="____pv2" localSheetId="0">#REF!</definedName>
    <definedName name="____pv2">#REF!</definedName>
    <definedName name="____pv3">#REF!</definedName>
    <definedName name="____REV5" localSheetId="0">#REF!</definedName>
    <definedName name="____REV5">#REF!</definedName>
    <definedName name="____Ser200506" localSheetId="0">#REF!</definedName>
    <definedName name="____Ser200506">#REF!</definedName>
    <definedName name="____Ser200705">#REF!</definedName>
    <definedName name="____Ser200712">#REF!</definedName>
    <definedName name="____Ser201104">#REF!</definedName>
    <definedName name="____TR2">#REF!</definedName>
    <definedName name="____TR5">#REF!</definedName>
    <definedName name="___Ele200502">#REF!</definedName>
    <definedName name="___Ele200609">#REF!</definedName>
    <definedName name="___pv2">#REF!</definedName>
    <definedName name="___pv3">#REF!</definedName>
    <definedName name="___REV5" localSheetId="0">#REF!</definedName>
    <definedName name="___REV5">#REF!</definedName>
    <definedName name="___Ser200506">#REF!</definedName>
    <definedName name="___Ser200705">#REF!</definedName>
    <definedName name="___Ser200712">#REF!</definedName>
    <definedName name="___Ser201104">#REF!</definedName>
    <definedName name="___TR2">#REF!</definedName>
    <definedName name="___TR5">#REF!</definedName>
    <definedName name="__Ele200502" localSheetId="0">#REF!</definedName>
    <definedName name="__Ele200502">#REF!</definedName>
    <definedName name="__Ele200609">#REF!</definedName>
    <definedName name="__pv2">#REF!</definedName>
    <definedName name="__pv3">#REF!</definedName>
    <definedName name="__REV5" localSheetId="0">#REF!</definedName>
    <definedName name="__REV5">#REF!</definedName>
    <definedName name="__Ser200506">#REF!</definedName>
    <definedName name="__Ser200705" localSheetId="0">#REF!</definedName>
    <definedName name="__Ser200705">#REF!</definedName>
    <definedName name="__Ser200712" localSheetId="0">#REF!</definedName>
    <definedName name="__Ser200712">#REF!</definedName>
    <definedName name="__Ser201104" localSheetId="0">#REF!</definedName>
    <definedName name="__Ser201104">#REF!</definedName>
    <definedName name="__TR2" localSheetId="0">#REF!</definedName>
    <definedName name="__TR2">#REF!</definedName>
    <definedName name="__TR5" localSheetId="0">#REF!</definedName>
    <definedName name="__TR5">#REF!</definedName>
    <definedName name="_4Excel_BuiltIn_Print_Area_1_1" localSheetId="0">#REF!</definedName>
    <definedName name="_4Excel_BuiltIn_Print_Area_1_1">#REF!</definedName>
    <definedName name="_6Excel_BuiltIn_Print_Area_4_1" localSheetId="0">#REF!</definedName>
    <definedName name="_6Excel_BuiltIn_Print_Area_4_1">#REF!</definedName>
    <definedName name="_abc2" localSheetId="0">#REF!</definedName>
    <definedName name="_abc2">#REF!</definedName>
    <definedName name="_Ele200502" localSheetId="0">#REF!</definedName>
    <definedName name="_Ele200502">#REF!</definedName>
    <definedName name="_Ele200609">#REF!</definedName>
    <definedName name="_xlnm._FilterDatabase" localSheetId="0" hidden="1">'PROPOSTA DE PREÇOS'!$B$2:$B$199</definedName>
    <definedName name="_pv2">#REF!</definedName>
    <definedName name="_pv3">#REF!</definedName>
    <definedName name="_REV5">#REF!</definedName>
    <definedName name="_Ser200506">#REF!</definedName>
    <definedName name="_Ser200705" localSheetId="0">#REF!</definedName>
    <definedName name="_Ser200705">#REF!</definedName>
    <definedName name="_Ser200712" localSheetId="0">#REF!</definedName>
    <definedName name="_Ser200712">#REF!</definedName>
    <definedName name="_Ser201104" localSheetId="0">#REF!</definedName>
    <definedName name="_Ser201104">#REF!</definedName>
    <definedName name="_TR2" localSheetId="0">#REF!</definedName>
    <definedName name="_TR2">#REF!</definedName>
    <definedName name="_TR5" localSheetId="0">#REF!</definedName>
    <definedName name="_TR5">#REF!</definedName>
    <definedName name="A">#REF!</definedName>
    <definedName name="A010160100">'[16]DADOS COLETATO'!$L$9</definedName>
    <definedName name="A010505000">'[16]DADOS COLETATO'!$L$10</definedName>
    <definedName name="A020200010">'[16]DADOS COLETATO'!$L$11</definedName>
    <definedName name="A020200080">'[16]DADOS COLETATO'!$L$12</definedName>
    <definedName name="A03.020.0851">'[16]DADOS COLETATO'!$L$23</definedName>
    <definedName name="A030130010">'[16]DADOS COLETATO'!$L$13</definedName>
    <definedName name="A030130011">'[16]DADOS COLETATO'!$L$14</definedName>
    <definedName name="A030160501">'[16]DADOS COLETATO'!$L$15</definedName>
    <definedName name="A030250100">'[16]DADOS COLETATO'!$L$16</definedName>
    <definedName name="A040050130">'[16]DADOS COLETATO'!$L$17</definedName>
    <definedName name="A040110511">'[16]DADOS COLETATO'!$L$18</definedName>
    <definedName name="A050150050">'[16]DADOS COLETATO'!$L$19</definedName>
    <definedName name="A050200140">'[16]DADOS COLETATO'!$L$20</definedName>
    <definedName name="A050210050">'[16]DADOS COLETATO'!$L$21</definedName>
    <definedName name="A050210100">'[16]DADOS COLETATO'!$L$22</definedName>
    <definedName name="A050210750">'[16]DADOS COLETATO'!$O$9</definedName>
    <definedName name="a06.004.0320">'[16]DADOS COLETATO'!$O$23</definedName>
    <definedName name="A060030500">'[16]DADOS COLETATO'!$O$10</definedName>
    <definedName name="A060040300">'[16]DADOS COLETATO'!$O$11</definedName>
    <definedName name="A060140120">'[16]DADOS COLETATO'!$O$12</definedName>
    <definedName name="A060160120">'[16]DADOS COLETATO'!$O$13</definedName>
    <definedName name="A060160410">'[16]DADOS COLETATO'!$O$14</definedName>
    <definedName name="A080010030">'[16]DADOS COLETATO'!$O$15</definedName>
    <definedName name="A080150100">'[16]DADOS COLETATO'!$O$16</definedName>
    <definedName name="A080270120">'[16]DADOS COLETATO'!$O$17</definedName>
    <definedName name="A150010310">'[16]DADOS COLETATO'!$O$18</definedName>
    <definedName name="A200040031">'[16]DADOS COLETATO'!$O$19</definedName>
    <definedName name="A200090011">'[16]DADOS COLETATO'!$O$20</definedName>
    <definedName name="A200280200">'[16]DADOS COLETATO'!$O$21</definedName>
    <definedName name="aa">#REF!</definedName>
    <definedName name="aaa">#REF!</definedName>
    <definedName name="abc">#REF!</definedName>
    <definedName name="__abc2">#REF!</definedName>
    <definedName name="Abrigo_moto_gerador_consulta">#REF!</definedName>
    <definedName name="Acesso_Estacao_01">#REF!</definedName>
    <definedName name="adfv">#REF!</definedName>
    <definedName name="Administração">#REF!</definedName>
    <definedName name="alturadocorte">'[16]DADOS COLETATO'!$G$9</definedName>
    <definedName name="_xlnm.Print_Area" localSheetId="0">'PROPOSTA DE PREÇOS'!$C$2:$Q$210</definedName>
    <definedName name="_xlnm.Print_Area">#REF!</definedName>
    <definedName name="_xlnm.Database" localSheetId="0">#REF!</definedName>
    <definedName name="_xlnm.Database">#REF!</definedName>
    <definedName name="BASICO" localSheetId="0">#REF!</definedName>
    <definedName name="BASICO">#REF!</definedName>
    <definedName name="botafora">'[16]DADOS COLETATO'!$C$40</definedName>
    <definedName name="brita">'[16]DADOS COLETATO'!$G$10</definedName>
    <definedName name="bstc20">'[16]DADOS COLETATO'!$I$31</definedName>
    <definedName name="bstc40">'[16]DADOS COLETATO'!$I$30</definedName>
    <definedName name="bstc60">'[16]DADOS COLETATO'!$I$29</definedName>
    <definedName name="bstc80">'[16]DADOS COLETATO'!$I$28</definedName>
    <definedName name="C_" localSheetId="0">#REF!</definedName>
    <definedName name="C_">#REF!</definedName>
    <definedName name="caixadecentro">'[16]DADOS COLETATO'!$C$28</definedName>
    <definedName name="Casa_de_maquinas">#REF!</definedName>
    <definedName name="CERCA" localSheetId="0">#REF!</definedName>
    <definedName name="CERCA">#REF!</definedName>
    <definedName name="Cisterna_e_Castelo_d_agua_Consulta">#REF!</definedName>
    <definedName name="CLIENTE">#REF!</definedName>
    <definedName name="Codigos">#REF!</definedName>
    <definedName name="COMPRA">#REF!</definedName>
    <definedName name="COMPRAS">#REF!</definedName>
    <definedName name="COMPRIM">#REF!</definedName>
    <definedName name="comprimento">'[16]DADOS COLETATO'!$E$11</definedName>
    <definedName name="Construcao_Casa_Maq_Plano_Inclinado">#REF!</definedName>
    <definedName name="Construcao_de_Acesso_a_Estacao_I">'[19]12.1'!$A$8:$F$105</definedName>
    <definedName name="Construcao_do_acesso_a_Estacao_I">#REF!</definedName>
    <definedName name="Construcao_Escadaria_Apoio">#REF!</definedName>
    <definedName name="Contencao">#REF!</definedName>
    <definedName name="Contencao_">#REF!</definedName>
    <definedName name="Corte1" localSheetId="0">#REF!</definedName>
    <definedName name="Corte1">#REF!</definedName>
    <definedName name="cpartida">#REF!</definedName>
    <definedName name="DATA">#REF!</definedName>
    <definedName name="Dem_Lavanderia">#REF!</definedName>
    <definedName name="Demolicao_de_Guarita_Consulta">#REF!</definedName>
    <definedName name="Demolicao_Lavanderia_Existente">#REF!</definedName>
    <definedName name="Descricao">#REF!</definedName>
    <definedName name="DEZEMBRO06" localSheetId="0">#REF!</definedName>
    <definedName name="DEZEMBRO06">#REF!</definedName>
    <definedName name="dfg" localSheetId="0">'[21]BLOCOS ANCORAGEM'!#REF!</definedName>
    <definedName name="dfg">'[21]BLOCOS ANCORAGEM'!#REF!</definedName>
    <definedName name="DRENAGEM">#REF!</definedName>
    <definedName name="DTEE">#REF!</definedName>
    <definedName name="DTEP">#REF!</definedName>
    <definedName name="DTET">#REF!</definedName>
    <definedName name="DTFE">#REF!</definedName>
    <definedName name="DTFM">#REF!</definedName>
    <definedName name="DTL">#REF!</definedName>
    <definedName name="edital">#REF!</definedName>
    <definedName name="___________Ele200502">#REF!</definedName>
    <definedName name="___________Ele200609">#REF!</definedName>
    <definedName name="ELEMVS07">#REF!</definedName>
    <definedName name="Eletric" localSheetId="0">[23]Fundação!#REF!</definedName>
    <definedName name="Eletric">[23]Fundação!#REF!</definedName>
    <definedName name="ELEVATÓRIAS" localSheetId="0">#REF!</definedName>
    <definedName name="ELEVATÓRIAS">#REF!</definedName>
    <definedName name="EMBAL">#REF!</definedName>
    <definedName name="Embalagem">#REF!</definedName>
    <definedName name="empolamento">'[16]DADOS COLETATO'!$I$41</definedName>
    <definedName name="ENG">#REF!</definedName>
    <definedName name="Escadaria">#REF!</definedName>
    <definedName name="ESCMAN" localSheetId="0">#REF!</definedName>
    <definedName name="ESCMAN">#REF!</definedName>
    <definedName name="ESCRITÓRIO" localSheetId="0">#REF!</definedName>
    <definedName name="ESCRITÓRIO">#REF!</definedName>
    <definedName name="ESGOTO" localSheetId="0">#REF!</definedName>
    <definedName name="ESGOTO">#REF!</definedName>
    <definedName name="ESSENCIAIS" localSheetId="0">'[21]BLOCOS ANCORAGEM'!#REF!</definedName>
    <definedName name="ESSENCIAIS">'[21]BLOCOS ANCORAGEM'!#REF!</definedName>
    <definedName name="Estacao_01">#REF!</definedName>
    <definedName name="Estacao_02">#REF!</definedName>
    <definedName name="Estacao_03">#REF!</definedName>
    <definedName name="Estacao_04">#REF!</definedName>
    <definedName name="Estacao_05">#REF!</definedName>
    <definedName name="ETE" localSheetId="0">#REF!</definedName>
    <definedName name="ETE">#REF!</definedName>
    <definedName name="Excel_BuiltIn_Print_Area_1" localSheetId="0">[24]Fundação!#REF!</definedName>
    <definedName name="Excel_BuiltIn_Print_Area_1">[24]Fundação!#REF!</definedName>
    <definedName name="_1Excel_BuiltIn_Print_Area_1_1">#REF!</definedName>
    <definedName name="Excel_BuiltIn_Print_Area_1_1" localSheetId="0">[26]Fundação!#REF!</definedName>
    <definedName name="Excel_BuiltIn_Print_Area_1_1">[26]Fundação!#REF!</definedName>
    <definedName name="Excel_BuiltIn_Print_Area_1_1_1">#REF!</definedName>
    <definedName name="Excel_BuiltIn_Print_Area_1_1_5">#REF!</definedName>
    <definedName name="Excel_BuiltIn_Print_Area_1_1_6">#REF!</definedName>
    <definedName name="Excel_BuiltIn_Print_Area_1_6" localSheetId="0">[29]_file____C__Meus_20documentos_S!#REF!</definedName>
    <definedName name="Excel_BuiltIn_Print_Area_1_6">[29]_file____C__Meus_20documentos_S!#REF!</definedName>
    <definedName name="Excel_BuiltIn_Print_Area_1_7" localSheetId="0">[29]_file____C__Meus_20documentos_S!#REF!</definedName>
    <definedName name="Excel_BuiltIn_Print_Area_1_7">[29]_file____C__Meus_20documentos_S!#REF!</definedName>
    <definedName name="Excel_BuiltIn_Print_Area_1_8" localSheetId="0">[29]_file____C__Meus_20documentos_S!#REF!</definedName>
    <definedName name="Excel_BuiltIn_Print_Area_1_8">[29]_file____C__Meus_20documentos_S!#REF!</definedName>
    <definedName name="Excel_BuiltIn_Print_Area_1_9" localSheetId="0">[29]_file____C__Meus_20documentos_S!#REF!</definedName>
    <definedName name="Excel_BuiltIn_Print_Area_1_9">[29]_file____C__Meus_20documentos_S!#REF!</definedName>
    <definedName name="Excel_BuiltIn_Print_Area_2" localSheetId="0">[24]Estrutura!#REF!</definedName>
    <definedName name="Excel_BuiltIn_Print_Area_2">[24]Estrutura!#REF!</definedName>
    <definedName name="_2Excel_BuiltIn_Print_Area_2_1" localSheetId="0">[30]Estrutura!#REF!</definedName>
    <definedName name="_3Excel_BuiltIn_Print_Area_2_1">[30]Estrutura!#REF!</definedName>
    <definedName name="Excel_BuiltIn_Print_Area_2_1" localSheetId="0">[29]Estrutura!#REF!</definedName>
    <definedName name="Excel_BuiltIn_Print_Area_2_1">[29]Estrutura!#REF!</definedName>
    <definedName name="Excel_BuiltIn_Print_Area_2_6" localSheetId="0">[29]_file____C__Meus_20documentos_S!#REF!</definedName>
    <definedName name="Excel_BuiltIn_Print_Area_2_6">[29]_file____C__Meus_20documentos_S!#REF!</definedName>
    <definedName name="Excel_BuiltIn_Print_Area_2_7" localSheetId="0">[29]_file____C__Meus_20documentos_S!#REF!</definedName>
    <definedName name="Excel_BuiltIn_Print_Area_2_7">[29]_file____C__Meus_20documentos_S!#REF!</definedName>
    <definedName name="Excel_BuiltIn_Print_Area_2_8" localSheetId="0">[29]_file____C__Meus_20documentos_S!#REF!</definedName>
    <definedName name="Excel_BuiltIn_Print_Area_2_8">[29]_file____C__Meus_20documentos_S!#REF!</definedName>
    <definedName name="Excel_BuiltIn_Print_Area_2_9" localSheetId="0">[29]_file____C__Meus_20documentos_S!#REF!</definedName>
    <definedName name="Excel_BuiltIn_Print_Area_2_9">[29]_file____C__Meus_20documentos_S!#REF!</definedName>
    <definedName name="Excel_BuiltIn_Print_Area_3">#REF!</definedName>
    <definedName name="Excel_BuiltIn_Print_Area_4">#REF!</definedName>
    <definedName name="_4Excel_BuiltIn_Print_Area_4_1">#REF!</definedName>
    <definedName name="Excel_BuiltIn_Print_Area_4_1">#REF!</definedName>
    <definedName name="Excel_BuiltIn_Print_Area_5">#REF!</definedName>
    <definedName name="Excel_BuiltIn_Print_Area_6">#REF!</definedName>
    <definedName name="Excel_BuiltIn_Print_Area_7">#REF!</definedName>
    <definedName name="Excel_BuiltIn_Print_Area_8">#REF!</definedName>
    <definedName name="Excel_BuiltIn_Print_Titles_1_1">#REF!</definedName>
    <definedName name="Excel_BuiltIn_Print_Titles_1_1_5">#REF!</definedName>
    <definedName name="Excel_BuiltIn_Print_Titles_1_1_6">#REF!</definedName>
    <definedName name="Excel_BuiltIn_Print_Titles_2_1">#REF!</definedName>
    <definedName name="Excel_BuiltIn_Print_Titles_3">#REF!</definedName>
    <definedName name="Excel_BuiltIn_Print_Titles_4">#REF!</definedName>
    <definedName name="Excel_BuiltIn_Print_Titles_6">#REF!</definedName>
    <definedName name="Excel_BuiltIn_Print_Titles_7">#REF!</definedName>
    <definedName name="Excel_BuiltIn_Print_Titles_8">#REF!</definedName>
    <definedName name="Execucao_Fundacoes_Plano_Inclinado">#REF!</definedName>
    <definedName name="EXT" localSheetId="0">'[32]QUADRA POLIESPORTIVA'!#REF!</definedName>
    <definedName name="EXT">'[32]QUADRA POLIESPORTIVA'!#REF!</definedName>
    <definedName name="extensao">#REF!</definedName>
    <definedName name="F">#REF!</definedName>
    <definedName name="FGV">[33]SCO0504!$B$1:$E$65536</definedName>
    <definedName name="FGVC">[33]SCO0504!$A$1:$E$65536</definedName>
    <definedName name="FGVC0504">#REF!</definedName>
    <definedName name="FGVSER">#REF!</definedName>
    <definedName name="firma1" localSheetId="0">#REF!</definedName>
    <definedName name="firma1">#REF!</definedName>
    <definedName name="firma2" localSheetId="0">#REF!</definedName>
    <definedName name="firma2">#REF!</definedName>
    <definedName name="Format" localSheetId="0">#REF!</definedName>
    <definedName name="Format">#REF!</definedName>
    <definedName name="Fundacao_Plano_Inclinado">#REF!</definedName>
    <definedName name="Header" localSheetId="0">#REF!</definedName>
    <definedName name="Header">#REF!</definedName>
    <definedName name="ICMS">#REF!</definedName>
    <definedName name="Implantacao_Consulta">#REF!</definedName>
    <definedName name="INTERCEPTORES___EMISSÁRIOS" localSheetId="0">#REF!</definedName>
    <definedName name="INTERCEPTORES___EMISSÁRIOS">#REF!</definedName>
    <definedName name="J" localSheetId="0">#REF!</definedName>
    <definedName name="J">#REF!</definedName>
    <definedName name="jhb" localSheetId="0">#REF!</definedName>
    <definedName name="jhb">#REF!</definedName>
    <definedName name="K" localSheetId="0">#REF!</definedName>
    <definedName name="K">#REF!</definedName>
    <definedName name="Kvenda">#REF!</definedName>
    <definedName name="LARGURA">#REF!</definedName>
    <definedName name="LIGAÇÃO" localSheetId="0">[35]COPASAXSINAPI_ENXUTO!#REF!</definedName>
    <definedName name="LIGAÇÃO">[35]COPASAXSINAPI_ENXUTO!#REF!</definedName>
    <definedName name="LINHAS_DE_RECALQUE" localSheetId="0">#REF!</definedName>
    <definedName name="LINHAS_DE_RECALQUE">#REF!</definedName>
    <definedName name="lote">#REF!</definedName>
    <definedName name="meiofio">'[16]DADOS COLETATO'!$E$12</definedName>
    <definedName name="mes">#REF!</definedName>
    <definedName name="MM" localSheetId="0">#REF!</definedName>
    <definedName name="MM">#REF!</definedName>
    <definedName name="Mob">#REF!</definedName>
    <definedName name="N" localSheetId="0">'[36]Orçamento Real'!#REF!</definedName>
    <definedName name="N">'[36]Orçamento Real'!#REF!</definedName>
    <definedName name="ORÇ">#REF!</definedName>
    <definedName name="Ordem">'[37]Resumo do Consolidado'!$O$1:$P$65536</definedName>
    <definedName name="OUTROS" localSheetId="0">#REF!</definedName>
    <definedName name="OUTROS">#REF!</definedName>
    <definedName name="Paisagismo_Consulta">#REF!</definedName>
    <definedName name="PAVIMENTAÇÃO">#REF!</definedName>
    <definedName name="PBR">#REF!</definedName>
    <definedName name="pedreira">'[16]DADOS COLETATO'!$C$41</definedName>
    <definedName name="pesobrita">'[16]DADOS COLETATO'!$I$42</definedName>
    <definedName name="pesoespecifico">'[16]DADOS COLETATO'!$I$40</definedName>
    <definedName name="plani" localSheetId="0">#REF!</definedName>
    <definedName name="plani">#REF!</definedName>
    <definedName name="Poste">#REF!</definedName>
    <definedName name="Preco">#REF!</definedName>
    <definedName name="Predio_02_andares_Consulta">[38]Predio_02_andares!$A$8:$F$723</definedName>
    <definedName name="Preparo_Terreno">#REF!</definedName>
    <definedName name="PROJ">#REF!</definedName>
    <definedName name="PRT">#REF!</definedName>
    <definedName name="pv">#REF!</definedName>
    <definedName name="___________pv2">#REF!</definedName>
    <definedName name="________pv3">#REF!</definedName>
    <definedName name="qci">#REF!</definedName>
    <definedName name="ralo">'[16]DADOS COLETATO'!$C$29</definedName>
    <definedName name="RawData" localSheetId="0">#REF!</definedName>
    <definedName name="RawData">#REF!</definedName>
    <definedName name="RawHeader" localSheetId="0">[35]COPASAXSINAPI_ENXUTO!#REF!</definedName>
    <definedName name="RawHeader">[35]COPASAXSINAPI_ENXUTO!#REF!</definedName>
    <definedName name="REDE_COLETORA" localSheetId="0">#REF!</definedName>
    <definedName name="REDE_COLETORA">#REF!</definedName>
    <definedName name="REF_SERVICOS">#REF!</definedName>
    <definedName name="RESP.">#REF!</definedName>
    <definedName name="______REV5">#REF!</definedName>
    <definedName name="rodovia">#REF!</definedName>
    <definedName name="RTL">#REF!</definedName>
    <definedName name="sasasa">#REF!</definedName>
    <definedName name="sasasasasasa">#REF!</definedName>
    <definedName name="SDS" localSheetId="0">#REF!</definedName>
    <definedName name="SDS">#REF!</definedName>
    <definedName name="Sede_Detran_Consulta">#REF!</definedName>
    <definedName name="___________Ser200506">#REF!</definedName>
    <definedName name="___________Ser200705">#REF!</definedName>
    <definedName name="___________Ser200712">#REF!</definedName>
    <definedName name="___________Ser201104">#REF!</definedName>
    <definedName name="SERVIÇOS_COMPLEMENTARES">#REF!</definedName>
    <definedName name="SERVIÇOS_PRELIMINARES">#REF!</definedName>
    <definedName name="Servicos_Tecnicos">#REF!</definedName>
    <definedName name="Servicos_Tecnicos_">#REF!</definedName>
    <definedName name="solver_adj" localSheetId="0" hidden="1">'PROPOSTA DE PREÇOS'!#REF!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'PROPOSTA DE PREÇOS'!#REF!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4785546.03</definedName>
    <definedName name="subtrecho">#REF!</definedName>
    <definedName name="TEC">#REF!</definedName>
    <definedName name="TEC." localSheetId="0">#REF!</definedName>
    <definedName name="TEC.">#REF!</definedName>
    <definedName name="TERRAPLENAGEM">#REF!</definedName>
    <definedName name="_xlnm.Print_Titles" localSheetId="0">'PROPOSTA DE PREÇOS'!$2:$24</definedName>
    <definedName name="___________TR2">#REF!</definedName>
    <definedName name="___________TR5">#REF!</definedName>
    <definedName name="trecho">#REF!</definedName>
    <definedName name="urb" localSheetId="0">#REF!</definedName>
    <definedName name="urb">#REF!</definedName>
    <definedName name="usina">'[16]DADOS COLETATO'!$C$42</definedName>
    <definedName name="volumedebrita">'[16]DADOS COLETATO'!$I$10</definedName>
    <definedName name="volumedecorte">'[16]DADOS COLETATO'!$I$9</definedName>
    <definedName name="volumedepv">'[16]DADOS COLETATO'!$I$11</definedName>
    <definedName name="XXX010160100" localSheetId="0">#REF!</definedName>
    <definedName name="XXX010160100">#REF!</definedName>
    <definedName name="xxxxxx" localSheetId="0">[35]COPASAXSINAPI_ENXUTO!#REF!</definedName>
    <definedName name="xxxxxx">[35]COPASAXSINAPI_ENXUTO!#REF!</definedName>
    <definedName name="zero" localSheetId="0">#REF!</definedName>
    <definedName name="zero">#REF!</definedName>
  </definedNames>
  <calcPr calcId="125725" fullCalcOnLoad="1"/>
</workbook>
</file>

<file path=xl/calcChain.xml><?xml version="1.0" encoding="utf-8"?>
<calcChain xmlns="http://schemas.openxmlformats.org/spreadsheetml/2006/main">
  <c r="O209" i="1"/>
  <c r="P209" s="1"/>
  <c r="O208"/>
  <c r="P208" s="1"/>
  <c r="P206"/>
  <c r="P205" s="1"/>
  <c r="O206"/>
  <c r="R205"/>
  <c r="O205"/>
  <c r="O204"/>
  <c r="P204" s="1"/>
  <c r="O203"/>
  <c r="P203" s="1"/>
  <c r="O202"/>
  <c r="P202" s="1"/>
  <c r="O201"/>
  <c r="P201" s="1"/>
  <c r="P199"/>
  <c r="O199"/>
  <c r="P198"/>
  <c r="O198"/>
  <c r="P197"/>
  <c r="O197"/>
  <c r="P196"/>
  <c r="O196"/>
  <c r="P195"/>
  <c r="O195"/>
  <c r="P194"/>
  <c r="O194"/>
  <c r="P193"/>
  <c r="O193"/>
  <c r="P192"/>
  <c r="O192"/>
  <c r="P191"/>
  <c r="O191"/>
  <c r="P190"/>
  <c r="O190"/>
  <c r="P189"/>
  <c r="O189"/>
  <c r="P188"/>
  <c r="O188"/>
  <c r="P187"/>
  <c r="O187"/>
  <c r="P186"/>
  <c r="O186"/>
  <c r="P185"/>
  <c r="O185"/>
  <c r="P184"/>
  <c r="O184"/>
  <c r="P183"/>
  <c r="O183"/>
  <c r="P182"/>
  <c r="O182"/>
  <c r="P181"/>
  <c r="O181"/>
  <c r="P180"/>
  <c r="O180"/>
  <c r="P179"/>
  <c r="O179"/>
  <c r="P178"/>
  <c r="P177" s="1"/>
  <c r="O178"/>
  <c r="O177"/>
  <c r="R177" s="1"/>
  <c r="O176"/>
  <c r="P176" s="1"/>
  <c r="O175"/>
  <c r="P175" s="1"/>
  <c r="O174"/>
  <c r="P174" s="1"/>
  <c r="O173"/>
  <c r="P173" s="1"/>
  <c r="O172"/>
  <c r="P172" s="1"/>
  <c r="O171"/>
  <c r="P171" s="1"/>
  <c r="O170"/>
  <c r="P170" s="1"/>
  <c r="O169"/>
  <c r="P169" s="1"/>
  <c r="O168"/>
  <c r="P168" s="1"/>
  <c r="O167"/>
  <c r="P167" s="1"/>
  <c r="O166"/>
  <c r="P166" s="1"/>
  <c r="O165"/>
  <c r="P165" s="1"/>
  <c r="O164"/>
  <c r="P164" s="1"/>
  <c r="O163"/>
  <c r="P163" s="1"/>
  <c r="O162"/>
  <c r="P162" s="1"/>
  <c r="O161"/>
  <c r="P161" s="1"/>
  <c r="O160"/>
  <c r="P160" s="1"/>
  <c r="O159"/>
  <c r="P159" s="1"/>
  <c r="O158"/>
  <c r="P158" s="1"/>
  <c r="O157"/>
  <c r="P157" s="1"/>
  <c r="O156"/>
  <c r="P156" s="1"/>
  <c r="O155"/>
  <c r="P155" s="1"/>
  <c r="O154"/>
  <c r="P154" s="1"/>
  <c r="O153"/>
  <c r="P153" s="1"/>
  <c r="O152"/>
  <c r="P152" s="1"/>
  <c r="O151"/>
  <c r="P151" s="1"/>
  <c r="O150"/>
  <c r="P150" s="1"/>
  <c r="O149"/>
  <c r="P149" s="1"/>
  <c r="O148"/>
  <c r="P148" s="1"/>
  <c r="O147"/>
  <c r="P147" s="1"/>
  <c r="O146"/>
  <c r="P146" s="1"/>
  <c r="O145"/>
  <c r="P145" s="1"/>
  <c r="O144"/>
  <c r="P144" s="1"/>
  <c r="O143"/>
  <c r="P143" s="1"/>
  <c r="O142"/>
  <c r="P142" s="1"/>
  <c r="O141"/>
  <c r="P141" s="1"/>
  <c r="O140"/>
  <c r="P140" s="1"/>
  <c r="O139"/>
  <c r="P139" s="1"/>
  <c r="O138"/>
  <c r="P138" s="1"/>
  <c r="O137"/>
  <c r="P137" s="1"/>
  <c r="O136"/>
  <c r="P136" s="1"/>
  <c r="O135"/>
  <c r="P135" s="1"/>
  <c r="O134"/>
  <c r="P134" s="1"/>
  <c r="O133"/>
  <c r="P133" s="1"/>
  <c r="O132"/>
  <c r="P132" s="1"/>
  <c r="O131"/>
  <c r="P131" s="1"/>
  <c r="O130"/>
  <c r="P130" s="1"/>
  <c r="O129"/>
  <c r="P129" s="1"/>
  <c r="O128"/>
  <c r="P128" s="1"/>
  <c r="O127"/>
  <c r="P127" s="1"/>
  <c r="O126"/>
  <c r="P126" s="1"/>
  <c r="O125"/>
  <c r="P125" s="1"/>
  <c r="O124"/>
  <c r="P124" s="1"/>
  <c r="O123"/>
  <c r="P123" s="1"/>
  <c r="O122"/>
  <c r="P122" s="1"/>
  <c r="O121"/>
  <c r="P121" s="1"/>
  <c r="O120"/>
  <c r="P120" s="1"/>
  <c r="O119"/>
  <c r="P119" s="1"/>
  <c r="O118"/>
  <c r="P118" s="1"/>
  <c r="O117"/>
  <c r="P117" s="1"/>
  <c r="O116"/>
  <c r="P116" s="1"/>
  <c r="O115"/>
  <c r="P115" s="1"/>
  <c r="O114"/>
  <c r="P114" s="1"/>
  <c r="P112"/>
  <c r="O112"/>
  <c r="P111"/>
  <c r="O111"/>
  <c r="P110"/>
  <c r="O110"/>
  <c r="P109"/>
  <c r="O109"/>
  <c r="P108"/>
  <c r="O108"/>
  <c r="P107"/>
  <c r="O107"/>
  <c r="P106"/>
  <c r="O106"/>
  <c r="P105"/>
  <c r="O105"/>
  <c r="P104"/>
  <c r="O104"/>
  <c r="P103"/>
  <c r="O103"/>
  <c r="P102"/>
  <c r="O102"/>
  <c r="P101"/>
  <c r="O101"/>
  <c r="P100"/>
  <c r="P99" s="1"/>
  <c r="O100"/>
  <c r="R99"/>
  <c r="O99"/>
  <c r="O98"/>
  <c r="P98" s="1"/>
  <c r="O97"/>
  <c r="P97" s="1"/>
  <c r="O96"/>
  <c r="P96" s="1"/>
  <c r="O95"/>
  <c r="P95" s="1"/>
  <c r="O94"/>
  <c r="P94" s="1"/>
  <c r="O93"/>
  <c r="P93" s="1"/>
  <c r="O92"/>
  <c r="P92" s="1"/>
  <c r="O91"/>
  <c r="P91" s="1"/>
  <c r="O90"/>
  <c r="P90" s="1"/>
  <c r="O89"/>
  <c r="P89" s="1"/>
  <c r="O88"/>
  <c r="P88" s="1"/>
  <c r="O87"/>
  <c r="P87" s="1"/>
  <c r="O86"/>
  <c r="P86" s="1"/>
  <c r="O85"/>
  <c r="P85" s="1"/>
  <c r="O84"/>
  <c r="P84" s="1"/>
  <c r="O83"/>
  <c r="P83" s="1"/>
  <c r="O82"/>
  <c r="P82" s="1"/>
  <c r="O81"/>
  <c r="P81" s="1"/>
  <c r="O80"/>
  <c r="P80" s="1"/>
  <c r="O79"/>
  <c r="P79" s="1"/>
  <c r="O78"/>
  <c r="P78" s="1"/>
  <c r="O77"/>
  <c r="P77" s="1"/>
  <c r="O76"/>
  <c r="P76" s="1"/>
  <c r="O75"/>
  <c r="P75" s="1"/>
  <c r="O74"/>
  <c r="P74" s="1"/>
  <c r="O73"/>
  <c r="P73" s="1"/>
  <c r="O72"/>
  <c r="P72" s="1"/>
  <c r="P71" s="1"/>
  <c r="P70"/>
  <c r="O70"/>
  <c r="P69"/>
  <c r="O69"/>
  <c r="P68"/>
  <c r="O68"/>
  <c r="P67"/>
  <c r="O67"/>
  <c r="P66"/>
  <c r="O66"/>
  <c r="P65"/>
  <c r="O65"/>
  <c r="P64"/>
  <c r="O64"/>
  <c r="P63"/>
  <c r="O63"/>
  <c r="P62"/>
  <c r="O62"/>
  <c r="P61"/>
  <c r="P60" s="1"/>
  <c r="O61"/>
  <c r="R60"/>
  <c r="O60"/>
  <c r="O58"/>
  <c r="P58" s="1"/>
  <c r="Q58" s="1"/>
  <c r="P57"/>
  <c r="Q57" s="1"/>
  <c r="O57"/>
  <c r="O56"/>
  <c r="P56" s="1"/>
  <c r="P54"/>
  <c r="Q54" s="1"/>
  <c r="O54"/>
  <c r="O53"/>
  <c r="P53" s="1"/>
  <c r="O52"/>
  <c r="R52" s="1"/>
  <c r="P51"/>
  <c r="Q51" s="1"/>
  <c r="O51"/>
  <c r="O50"/>
  <c r="P50" s="1"/>
  <c r="Q50" s="1"/>
  <c r="P49"/>
  <c r="Q49" s="1"/>
  <c r="O49"/>
  <c r="O48"/>
  <c r="P48" s="1"/>
  <c r="Q48" s="1"/>
  <c r="O47"/>
  <c r="P47" s="1"/>
  <c r="P46"/>
  <c r="Q46" s="1"/>
  <c r="O46"/>
  <c r="O45"/>
  <c r="P45" s="1"/>
  <c r="Q45" s="1"/>
  <c r="P44"/>
  <c r="Q44" s="1"/>
  <c r="O44"/>
  <c r="O43"/>
  <c r="P43" s="1"/>
  <c r="Q43" s="1"/>
  <c r="P42"/>
  <c r="Q42" s="1"/>
  <c r="O42"/>
  <c r="O41"/>
  <c r="P41" s="1"/>
  <c r="P40"/>
  <c r="Q40" s="1"/>
  <c r="O40"/>
  <c r="O38"/>
  <c r="P38" s="1"/>
  <c r="O37"/>
  <c r="R37" s="1"/>
  <c r="P36"/>
  <c r="Q36" s="1"/>
  <c r="O36"/>
  <c r="O35"/>
  <c r="P35" s="1"/>
  <c r="P34"/>
  <c r="Q34" s="1"/>
  <c r="O34"/>
  <c r="O32"/>
  <c r="P32" s="1"/>
  <c r="P31"/>
  <c r="Q31" s="1"/>
  <c r="O31"/>
  <c r="O29"/>
  <c r="P29" s="1"/>
  <c r="P28"/>
  <c r="Q28" s="1"/>
  <c r="O28"/>
  <c r="J17"/>
  <c r="P15"/>
  <c r="P11" s="1"/>
  <c r="Q32" l="1"/>
  <c r="P30"/>
  <c r="Q30" s="1"/>
  <c r="Q35"/>
  <c r="P33"/>
  <c r="Q33" s="1"/>
  <c r="P37"/>
  <c r="Q37" s="1"/>
  <c r="Q38"/>
  <c r="P52"/>
  <c r="Q52" s="1"/>
  <c r="Q53"/>
  <c r="Q41"/>
  <c r="P39"/>
  <c r="Q39" s="1"/>
  <c r="P55"/>
  <c r="Q55" s="1"/>
  <c r="Q56"/>
  <c r="P113"/>
  <c r="P200"/>
  <c r="P207"/>
  <c r="Q29"/>
  <c r="P27"/>
  <c r="P59"/>
  <c r="O55"/>
  <c r="R55" s="1"/>
  <c r="O27"/>
  <c r="O33"/>
  <c r="R33" s="1"/>
  <c r="O39"/>
  <c r="R39" s="1"/>
  <c r="O71"/>
  <c r="R71" s="1"/>
  <c r="O30"/>
  <c r="R30" s="1"/>
  <c r="O113"/>
  <c r="R113" s="1"/>
  <c r="O200"/>
  <c r="R200" s="1"/>
  <c r="O207"/>
  <c r="R207" s="1"/>
  <c r="R27" l="1"/>
  <c r="O26"/>
  <c r="Q27"/>
  <c r="P26"/>
  <c r="O59"/>
  <c r="R59" s="1"/>
  <c r="Q26" l="1"/>
  <c r="P25"/>
  <c r="R26"/>
  <c r="O25"/>
  <c r="R25" s="1"/>
</calcChain>
</file>

<file path=xl/sharedStrings.xml><?xml version="1.0" encoding="utf-8"?>
<sst xmlns="http://schemas.openxmlformats.org/spreadsheetml/2006/main" count="936" uniqueCount="586">
  <si>
    <t>Proponente:</t>
  </si>
  <si>
    <t>PREFEITURA MUNICIPAL DE POUSO ALEGRE</t>
  </si>
  <si>
    <t>BDI máx: 25,00%</t>
  </si>
  <si>
    <r>
      <rPr>
        <b/>
        <sz val="12"/>
        <rFont val="Tahoma"/>
        <family val="2"/>
      </rPr>
      <t>Empreendimento:</t>
    </r>
    <r>
      <rPr>
        <sz val="12"/>
        <rFont val="Tahoma"/>
        <family val="2"/>
      </rPr>
      <t xml:space="preserve"> CEMA - CENTRAL MUNICIPAL DE ABASTECIMENTO - PROJETOS COMPLEMENTARES</t>
    </r>
  </si>
  <si>
    <t>Município</t>
  </si>
  <si>
    <t>Data-base</t>
  </si>
  <si>
    <t>Pouso Alegre</t>
  </si>
  <si>
    <t>Julho/2015</t>
  </si>
  <si>
    <t>Composição do BDI Sugerida</t>
  </si>
  <si>
    <t>Intervalos Admissíveis sem Justificativa</t>
  </si>
  <si>
    <t>Composição de BDI Adotada</t>
  </si>
  <si>
    <t>BDI Proposto Serviços:</t>
  </si>
  <si>
    <r>
      <t xml:space="preserve">Data-base de preço:  </t>
    </r>
    <r>
      <rPr>
        <b/>
        <sz val="12"/>
        <rFont val="Tahoma"/>
        <family val="2"/>
      </rPr>
      <t xml:space="preserve">Sinapi </t>
    </r>
    <r>
      <rPr>
        <sz val="12"/>
        <rFont val="Tahoma"/>
        <family val="2"/>
      </rPr>
      <t xml:space="preserve">julho/2015 com desoneração; </t>
    </r>
    <r>
      <rPr>
        <b/>
        <sz val="12"/>
        <rFont val="Tahoma"/>
        <family val="2"/>
      </rPr>
      <t>Sudecap</t>
    </r>
    <r>
      <rPr>
        <sz val="12"/>
        <rFont val="Tahoma"/>
        <family val="2"/>
      </rPr>
      <t xml:space="preserve"> março/2015; </t>
    </r>
    <r>
      <rPr>
        <b/>
        <sz val="12"/>
        <rFont val="Tahoma"/>
        <family val="2"/>
      </rPr>
      <t>Setop Leste</t>
    </r>
    <r>
      <rPr>
        <sz val="12"/>
        <rFont val="Tahoma"/>
        <family val="2"/>
      </rPr>
      <t xml:space="preserve"> dezembro/2014..</t>
    </r>
  </si>
  <si>
    <t>Garantia (G) + Seguros (S)</t>
  </si>
  <si>
    <t>De 0,80% até 1,00%</t>
  </si>
  <si>
    <t>Garantia + Seguros</t>
  </si>
  <si>
    <t>Obs.: i) Composição do BDI, intervalos admissíveis e fórmulas de cálculo nos termos do Acórdão 2622/2013 do TCU.</t>
  </si>
  <si>
    <t>Risco (R.)</t>
  </si>
  <si>
    <t>De 0,97% até 1,27%</t>
  </si>
  <si>
    <t>Risco</t>
  </si>
  <si>
    <t>Despesas Financeiras (DF)</t>
  </si>
  <si>
    <t>De 0,59% até 1,397%</t>
  </si>
  <si>
    <t>Despesas Financeiras</t>
  </si>
  <si>
    <t>Administração Central (AC)</t>
  </si>
  <si>
    <t>De 3,00% até 5,50%</t>
  </si>
  <si>
    <t>Administração Central</t>
  </si>
  <si>
    <t>BDI (Acórdão)=     ((1+AC+S+R+G)x(1+DF)x(1+L))</t>
  </si>
  <si>
    <t>-1              =&gt;</t>
  </si>
  <si>
    <t>Lucro (L)</t>
  </si>
  <si>
    <t>De 6,16% até 8,96%</t>
  </si>
  <si>
    <t>Lucro</t>
  </si>
  <si>
    <t>1 - (I)</t>
  </si>
  <si>
    <t>Taxa de Impostos (I)</t>
  </si>
  <si>
    <t>ISS (LEI 74) =</t>
  </si>
  <si>
    <t>Taxa de Impostos</t>
  </si>
  <si>
    <t>ii) No caso de itens de serviços que não tenham referencial no SINAPI e/ou SICRO, estão sendo adotadas as orientações sobre elaboração de orçamento de acordo com a publicação do Acórdão nº 3938/2013 - TCU  e Decreto nº 7983 de 08 de abril de 2013.</t>
  </si>
  <si>
    <t>obs. INSS: desoneração da folha de pagamento (recolhimento de 2% sobre faturamento) conforme Lei 12844/2013.</t>
  </si>
  <si>
    <t>PIS =</t>
  </si>
  <si>
    <t>CONFINS =</t>
  </si>
  <si>
    <t>INSS=</t>
  </si>
  <si>
    <t>ITEM</t>
  </si>
  <si>
    <t>CÓDIGO</t>
  </si>
  <si>
    <t>FONTE</t>
  </si>
  <si>
    <t>DESCRIÇÃO DO SERVIÇO</t>
  </si>
  <si>
    <t>UNI.</t>
  </si>
  <si>
    <t>QUANT.</t>
  </si>
  <si>
    <t>Valores</t>
  </si>
  <si>
    <t>Custo</t>
  </si>
  <si>
    <t>Preço</t>
  </si>
  <si>
    <t xml:space="preserve">UNITÁRIO </t>
  </si>
  <si>
    <t>TOTAL S/ BDI</t>
  </si>
  <si>
    <t>TOTAL C/ BDI</t>
  </si>
  <si>
    <t>x</t>
  </si>
  <si>
    <t>CEMA</t>
  </si>
  <si>
    <t>y</t>
  </si>
  <si>
    <t>SUPERESTRUTURA</t>
  </si>
  <si>
    <t>2.1</t>
  </si>
  <si>
    <t>Lajes</t>
  </si>
  <si>
    <t>2.1.1</t>
  </si>
  <si>
    <t xml:space="preserve">74141/003 </t>
  </si>
  <si>
    <t>Sinapi-MG</t>
  </si>
  <si>
    <t>Laje pré-mold beta 16 p/3,5kn/m2 vão 5,2m incl vigotas tijolos armadura negativa capeamento 3cm concreto 15mpa escoramento material e mão de obra</t>
  </si>
  <si>
    <t>m²</t>
  </si>
  <si>
    <t>2.1.2</t>
  </si>
  <si>
    <t xml:space="preserve">74190/001 </t>
  </si>
  <si>
    <t>Impermeabilização de superfície com mastique betuminoso a frio, por área - Laje</t>
  </si>
  <si>
    <t>2.2</t>
  </si>
  <si>
    <t>Paredes e painéis</t>
  </si>
  <si>
    <t>2.2.1</t>
  </si>
  <si>
    <t>87454</t>
  </si>
  <si>
    <t>Alvenaria de vedação de blocos vazados de concreto de 9x19x39cm (espessura 9cm) de paredes com área líquida maior ou igual a 6m² sem vãos e argamassa de assentamento com preparo manual. Af_06/2014_p</t>
  </si>
  <si>
    <t>2.2.2</t>
  </si>
  <si>
    <t>87466</t>
  </si>
  <si>
    <t>Alvenaria de vedação de blocos vazados de concreto de 9x19x39cm (espessura 9cm) de paredes com área líquida maior ou igual a 6m² com vãos e argamassa de assentamento com preparo manual. Af_06/2014_p</t>
  </si>
  <si>
    <t>2.3</t>
  </si>
  <si>
    <t>Esquadrias e Ferragens</t>
  </si>
  <si>
    <t>2.3.1</t>
  </si>
  <si>
    <t xml:space="preserve">68052 </t>
  </si>
  <si>
    <t xml:space="preserve">Janela basculante de alumínio </t>
  </si>
  <si>
    <t>2.3.2</t>
  </si>
  <si>
    <t>73933/004</t>
  </si>
  <si>
    <t>Porta de ferro de abrir tipo barra chata, com requadro e guarnição completa</t>
  </si>
  <si>
    <t>unid.</t>
  </si>
  <si>
    <t>2.3.3</t>
  </si>
  <si>
    <t>74145/001</t>
  </si>
  <si>
    <t>Pintura esmalte fosco, duas demãos, sobre superfície metálica, incluso uma demão de fundo anticorrosivo</t>
  </si>
  <si>
    <t>2.4</t>
  </si>
  <si>
    <t>Vidros</t>
  </si>
  <si>
    <t>2.4.1</t>
  </si>
  <si>
    <t>72118</t>
  </si>
  <si>
    <t>Vidro temperado incolor, espessura 6mm, fornecimento e instalação, inclusive massa para vedação</t>
  </si>
  <si>
    <t>2.5</t>
  </si>
  <si>
    <t>Revestimentos, Acabamentos e Outros</t>
  </si>
  <si>
    <t>2.5.1</t>
  </si>
  <si>
    <t>87878</t>
  </si>
  <si>
    <t>Chapisco aplicado tanto em pilares e vigas de concreto como em alvenarias de paredes internas, com colher de pedreiro. Argamassa traço 1:3 com preparo manual. Af_06/2014</t>
  </si>
  <si>
    <t>2.5.2</t>
  </si>
  <si>
    <t>Massa única, para recebimento de pintura, em argamassa traço 1:2:8, preparo manual, aplicada manualmente em faces internas de paredes de ambientes com área menor que 10m2, espessura de 10mm, com execução de taliscas. Af_06/2014</t>
  </si>
  <si>
    <t>2.5.3</t>
  </si>
  <si>
    <t>88496</t>
  </si>
  <si>
    <t>Aplicação e lixamento de massa látex em teto, duas demãos. Af_06/2014</t>
  </si>
  <si>
    <t>2.5.4</t>
  </si>
  <si>
    <t>88497</t>
  </si>
  <si>
    <t>Aplicação e lixamento de massa látex em paredes, duas demãos. Af_06/2014</t>
  </si>
  <si>
    <t>2.5.5</t>
  </si>
  <si>
    <t>87545</t>
  </si>
  <si>
    <t>Emboço, para recebimento de cerâmica, em argamassa traço 1:2:8, preparo mecânico com betoneira 400l, aplicado manualmente em faces internas de paredes de ambientes com área maior que 5m2, espessura de 10mm, com execução de taliscas. Af_06/2014</t>
  </si>
  <si>
    <t>2.5.6</t>
  </si>
  <si>
    <t>87273</t>
  </si>
  <si>
    <t xml:space="preserve"> Revestimento cerâmico para paredes internas com placas tipo grês ou semi-grês de dimensões 33x45 cm aplicadas em ambientes de área maior que 5 m² na altura inteira das paredes. Af_06/2014</t>
  </si>
  <si>
    <t>2.5.7</t>
  </si>
  <si>
    <t>87247</t>
  </si>
  <si>
    <t>Revestimento cerâmico para piso com placas tipo grês de dimensões 35x35 cm aplicada em ambientes de área entre 5 m2 e 10 m2. Af_06/2014</t>
  </si>
  <si>
    <t>2.5.8</t>
  </si>
  <si>
    <t>74111/001</t>
  </si>
  <si>
    <t>Soleira, largura 5cm, espessura 3cm, assentada com argamassa colante</t>
  </si>
  <si>
    <t>2.5.9</t>
  </si>
  <si>
    <t>BAN-GRA-005</t>
  </si>
  <si>
    <t>Setop</t>
  </si>
  <si>
    <t>Bancada em granito cinza andorinha e = 3 cm, apoiada em console de metalon 20 x 30 mm</t>
  </si>
  <si>
    <t>2.5.10</t>
  </si>
  <si>
    <t>79627</t>
  </si>
  <si>
    <t>Divisoria em granito branco polido, esp = 3cm, assentado com argamassa traco 1:4, arremate em cimento branco, exclusive ferragens</t>
  </si>
  <si>
    <t>2.5.11</t>
  </si>
  <si>
    <t>74072/002</t>
  </si>
  <si>
    <t>Corrimao em tubo aco galvanizado 2 1/2" com bracadeira</t>
  </si>
  <si>
    <t>m</t>
  </si>
  <si>
    <t>2.5.12</t>
  </si>
  <si>
    <t>73631</t>
  </si>
  <si>
    <t>Guarda-corpo em tubo de aco galvanizado 1 1/2"</t>
  </si>
  <si>
    <t>2.6</t>
  </si>
  <si>
    <t>Pinturas</t>
  </si>
  <si>
    <t>2.6.1</t>
  </si>
  <si>
    <t>88488</t>
  </si>
  <si>
    <t>Aplicação manual de pintura com tinta látex acrílica em teto, duas demãos</t>
  </si>
  <si>
    <t>2.6.2</t>
  </si>
  <si>
    <t>88489</t>
  </si>
  <si>
    <t>Aplicação manual de pintura com tinta látex acrílica em paredes, duas demãos</t>
  </si>
  <si>
    <t>2.7</t>
  </si>
  <si>
    <t>Pisos</t>
  </si>
  <si>
    <t>2.7.1</t>
  </si>
  <si>
    <t>Sinap-MG</t>
  </si>
  <si>
    <t>Piso em concreto 20mpa preparo mecanico, espessura 7 cm, com armacao em tela soldada</t>
  </si>
  <si>
    <t>2.7.2</t>
  </si>
  <si>
    <t>68053</t>
  </si>
  <si>
    <t>Fornecimento/instalacao lona plastica preta, para impermeabilizacao, espessura 150 micras.</t>
  </si>
  <si>
    <t xml:space="preserve">Armadura de aço CA-50, bitolas variadas  </t>
  </si>
  <si>
    <t>2.7.3</t>
  </si>
  <si>
    <t>17.44.01</t>
  </si>
  <si>
    <t>SUDECAP</t>
  </si>
  <si>
    <t>Polimento inclus. estucamento de concreto aparente</t>
  </si>
  <si>
    <t>INSTALAÇÕES HIDROSSANITÁRIAS</t>
  </si>
  <si>
    <t>3.1</t>
  </si>
  <si>
    <t>Água</t>
  </si>
  <si>
    <t>3.1.1</t>
  </si>
  <si>
    <t>89401</t>
  </si>
  <si>
    <t>Tubo de pvc soldável dn20</t>
  </si>
  <si>
    <t>3.1.2</t>
  </si>
  <si>
    <t>89403</t>
  </si>
  <si>
    <t>Tubo de pvc soldável dn32</t>
  </si>
  <si>
    <t>3.1.3</t>
  </si>
  <si>
    <t>89452</t>
  </si>
  <si>
    <t>Tubo de pvc soldável dn85</t>
  </si>
  <si>
    <t>3.1.4</t>
  </si>
  <si>
    <t>89404</t>
  </si>
  <si>
    <t>Joelho 90° pvc soldável dn20</t>
  </si>
  <si>
    <t>Unid.</t>
  </si>
  <si>
    <t>3.1.5</t>
  </si>
  <si>
    <t>89413</t>
  </si>
  <si>
    <t>Joelho 90° pvc soldável dn32</t>
  </si>
  <si>
    <t>3.1.6</t>
  </si>
  <si>
    <t>00003525</t>
  </si>
  <si>
    <t>Joelho 90° pvc soldável dn85</t>
  </si>
  <si>
    <t>M</t>
  </si>
  <si>
    <t>3.1.7</t>
  </si>
  <si>
    <t>89438</t>
  </si>
  <si>
    <t>Tê 90° pvc soldável dn20</t>
  </si>
  <si>
    <t>3.1.8</t>
  </si>
  <si>
    <t>89631</t>
  </si>
  <si>
    <t>Tê 90° pvc soldável dn85</t>
  </si>
  <si>
    <t>3.1.9</t>
  </si>
  <si>
    <t xml:space="preserve">VERBA </t>
  </si>
  <si>
    <t xml:space="preserve">Reservatório elevado metálico 5.000l </t>
  </si>
  <si>
    <t>3.1.10</t>
  </si>
  <si>
    <t>00034636</t>
  </si>
  <si>
    <t>Caixa d'agua em polietileno 1000 litros, com tampa</t>
  </si>
  <si>
    <t>3.2</t>
  </si>
  <si>
    <t>Esgoto</t>
  </si>
  <si>
    <t>3.2.1</t>
  </si>
  <si>
    <t>89711</t>
  </si>
  <si>
    <t>Tubo Esgoto de PVC Esgoto Série Normal DN 40 (m)</t>
  </si>
  <si>
    <t>3.2.2</t>
  </si>
  <si>
    <t>89855</t>
  </si>
  <si>
    <t>Joelho 45° Esg. Série Normal DN 150</t>
  </si>
  <si>
    <t>3.2.3</t>
  </si>
  <si>
    <t>89854</t>
  </si>
  <si>
    <t>Joelho 90° Esg. Série Normal DN 150</t>
  </si>
  <si>
    <t>3.2.4</t>
  </si>
  <si>
    <t>3.2.5</t>
  </si>
  <si>
    <t>89712</t>
  </si>
  <si>
    <t>Tubo Esgoto de PVC Esgoto Série Normal DN 50 (m)</t>
  </si>
  <si>
    <t>3.2.6</t>
  </si>
  <si>
    <t>89714</t>
  </si>
  <si>
    <t>Tubo Esgoto de PVC Esgoto Série Normal DN 100 (m)</t>
  </si>
  <si>
    <t>3.2.7</t>
  </si>
  <si>
    <t>89783</t>
  </si>
  <si>
    <t>Junção 45° Simples Esg. Série Normal DN 40x40</t>
  </si>
  <si>
    <t>3.2.8</t>
  </si>
  <si>
    <t>89797</t>
  </si>
  <si>
    <t>Junção 45° Simples Esg. Série Normal DN 100x100</t>
  </si>
  <si>
    <t>3.2.9</t>
  </si>
  <si>
    <t>89724</t>
  </si>
  <si>
    <t>Joelho 90° Esg. Série Normal DN 40</t>
  </si>
  <si>
    <t>3.2.10</t>
  </si>
  <si>
    <t>89731</t>
  </si>
  <si>
    <t>Joelho 90° Esg. Série Normal DN 50</t>
  </si>
  <si>
    <t>3.2.11</t>
  </si>
  <si>
    <t>89744</t>
  </si>
  <si>
    <t>Joelho 90° Esg. Série Normal DN 100</t>
  </si>
  <si>
    <t>3.2.12</t>
  </si>
  <si>
    <t>89726</t>
  </si>
  <si>
    <t>Joelho 45° Esg. Série Normal DN 40</t>
  </si>
  <si>
    <t>3.2.13</t>
  </si>
  <si>
    <t>89732</t>
  </si>
  <si>
    <t>Joelho 45° Esg. Série Normal DN 50</t>
  </si>
  <si>
    <t>3.2.14</t>
  </si>
  <si>
    <t>89746</t>
  </si>
  <si>
    <t>Joelho 45° Esg. Série Normal DN 100</t>
  </si>
  <si>
    <t>3.2.15</t>
  </si>
  <si>
    <t>89752</t>
  </si>
  <si>
    <t>Luva Simples Esg. Série Normal DN 40</t>
  </si>
  <si>
    <t>3.2.16</t>
  </si>
  <si>
    <t>89778</t>
  </si>
  <si>
    <t>Luva Simples Esg. Série Normal DN 100</t>
  </si>
  <si>
    <t>3.2.17</t>
  </si>
  <si>
    <t>89709</t>
  </si>
  <si>
    <t>Ralo Sifonado Quad. n° 12 c/ Grelha Redonda Alumínio 100 x 45</t>
  </si>
  <si>
    <t>3.2.18</t>
  </si>
  <si>
    <t>10.48.40</t>
  </si>
  <si>
    <t>Terminal de Ventilação Série Normal 50mm</t>
  </si>
  <si>
    <t>3.2.19</t>
  </si>
  <si>
    <t>72290</t>
  </si>
  <si>
    <t>Caixa de Inspeção 90x90cm</t>
  </si>
  <si>
    <t>3.2.20</t>
  </si>
  <si>
    <t>00003659</t>
  </si>
  <si>
    <t>Junção 45° Simples Esg. Série Normal DN 100x50</t>
  </si>
  <si>
    <t>3.2.21</t>
  </si>
  <si>
    <t>89825</t>
  </si>
  <si>
    <t>Tê 90º em PVC - Esgoto Primário 50x50</t>
  </si>
  <si>
    <t>3.2.22</t>
  </si>
  <si>
    <t>89849</t>
  </si>
  <si>
    <t>Tubo Esgoto de PVC Esgoto Série Normal DN 150 (m)</t>
  </si>
  <si>
    <t>3.2.23</t>
  </si>
  <si>
    <t>MET-LIG-010</t>
  </si>
  <si>
    <t>Ligação para saída de vaso sanitário em PVC - Esgoto primário</t>
  </si>
  <si>
    <t>3.2.24</t>
  </si>
  <si>
    <t>00011760</t>
  </si>
  <si>
    <t>Sifão roscável para lavatório e pia 1.1/4'' x 1'',</t>
  </si>
  <si>
    <t>3.2.25</t>
  </si>
  <si>
    <t>10.25.13</t>
  </si>
  <si>
    <t>Válvula para lavatório sem unho 1.1/4"</t>
  </si>
  <si>
    <t>3.2.26</t>
  </si>
  <si>
    <t>89784</t>
  </si>
  <si>
    <t>3.2.27</t>
  </si>
  <si>
    <t>SEE-FOS-005</t>
  </si>
  <si>
    <t>Fossa séptica tipo a em concreto e alvenaria, inclusive poço absorvente e caixa, inclusive bota fora de material escavado</t>
  </si>
  <si>
    <t>3.3</t>
  </si>
  <si>
    <t>Louças e Acessórios</t>
  </si>
  <si>
    <t>3.3.1</t>
  </si>
  <si>
    <t>86888</t>
  </si>
  <si>
    <t>Vaso sanitário sifonado com caixa acoplada louça branca - padrão médio - fornecimento e instalação.</t>
  </si>
  <si>
    <t>3.3.2</t>
  </si>
  <si>
    <t>Vaso sanitário sifonado com caixa acoplada louça branca - padrão médio - fornecimento e instalação. (PNE)</t>
  </si>
  <si>
    <t>3.3.3</t>
  </si>
  <si>
    <t>86901</t>
  </si>
  <si>
    <t>Cuba de embutir oval em louça branca, 35x50cm ou equivalente - fornecimento e instalação.</t>
  </si>
  <si>
    <t>3.3.4</t>
  </si>
  <si>
    <t>86943</t>
  </si>
  <si>
    <t>Lavatório louça branca suspenso, 29,5 x 39cm ou equivalente, padrão popular, incluso sifão flexível em PVC, válvula e engate flexível 30cm em plástico e torneira cromada de mesa, padrão popular - fornecimento e instalação</t>
  </si>
  <si>
    <t>3.3.5</t>
  </si>
  <si>
    <t xml:space="preserve">MET-TOR-030 </t>
  </si>
  <si>
    <t>Torneira para lavatório presmatic antivandalismo</t>
  </si>
  <si>
    <t>3.3.6</t>
  </si>
  <si>
    <t xml:space="preserve">86906 </t>
  </si>
  <si>
    <t>Torneira cromada de mesa, 1/2" ou 3/4", para lavatório, padrão popular - Fornecimento e instalação</t>
  </si>
  <si>
    <t>3.3.7</t>
  </si>
  <si>
    <t>74234/001</t>
  </si>
  <si>
    <t>Mictório sifonado de louça branca com pertences, com registro de pressão 1/2" com canopla cromada acabamento simples e conjunto para fixação - forn. e instalação</t>
  </si>
  <si>
    <t>3.3.8</t>
  </si>
  <si>
    <t>00010228</t>
  </si>
  <si>
    <t>Válvula de descarga de *1 1/2"* com registro e acabamento em metal cromado</t>
  </si>
  <si>
    <t>3.3.9</t>
  </si>
  <si>
    <t xml:space="preserve">ACE-BAR-005 </t>
  </si>
  <si>
    <t xml:space="preserve">Barra de apoio em aço inox para p.n.e. l = 80 cm (lavatório) </t>
  </si>
  <si>
    <t>3.3.10</t>
  </si>
  <si>
    <t xml:space="preserve">ACE-BAR-015 </t>
  </si>
  <si>
    <t>Barra de apoio horizontal, em aço inox para p.n.e l = 80cm (vaso sanitário) conforme NBR 9050</t>
  </si>
  <si>
    <t>3.3.11</t>
  </si>
  <si>
    <t>Porta sabonete líquido - fornecimento e instalacao</t>
  </si>
  <si>
    <t>3.3.12</t>
  </si>
  <si>
    <t>00037400</t>
  </si>
  <si>
    <t>Papeleira plástica tipo dispenser para papel higiênico rolão A</t>
  </si>
  <si>
    <t>3.3.13</t>
  </si>
  <si>
    <t>00037401</t>
  </si>
  <si>
    <t>Toalheiro plástico tipo dispenser para papel toalha interfolhado</t>
  </si>
  <si>
    <t>INSTALAÇÕES ELÉTRICAS</t>
  </si>
  <si>
    <t>4.1</t>
  </si>
  <si>
    <t>73861/005</t>
  </si>
  <si>
    <t>SINAPI</t>
  </si>
  <si>
    <t>CONDULETE 3/4" EM LIGA DE ALUMÍNIO FUNDIDO TIPO "C", COM TAMPA CEGA - FORNECIMENTO E INSTALACAO</t>
  </si>
  <si>
    <t>pç</t>
  </si>
  <si>
    <t>4.2</t>
  </si>
  <si>
    <t xml:space="preserve">73861/020 </t>
  </si>
  <si>
    <t>CONDULETE 3/4" EM LIGA DE ALUMÍNIO FUNDIDO TIPO "T", COM TAMPA CEGA- FORNECIMENTO E INSTALACAO</t>
  </si>
  <si>
    <t>4.3</t>
  </si>
  <si>
    <t>73861/008</t>
  </si>
  <si>
    <t>CONDULETE 3/4" EM LIGA DE ALUMÍNIO FUNDIDO TIPO "E", COM TAMPA CEGA - FORNECIMENTO E INSTALACAO</t>
  </si>
  <si>
    <t>4.4</t>
  </si>
  <si>
    <t>CONDULETE EM LIGA DE ALUMINIO TIPO "LR" 3/4", COM TAMPA CEGA - FORNECIMENTO E INSTALACAO</t>
  </si>
  <si>
    <t>4.5</t>
  </si>
  <si>
    <t>83451</t>
  </si>
  <si>
    <t>CONDULETE 3/4" EM LIGA DE ALUMÍNIO FUNDIDO TIPO "LL", COM TAMPA CEGA- FORNECIMENTO E INSTALAÇÃO</t>
  </si>
  <si>
    <t>4.6</t>
  </si>
  <si>
    <t>73861/014</t>
  </si>
  <si>
    <t>CONDULETE 3/4" EM LIGA DE ALUMÍNIO FUNDIDO TIPO "X", COM TAMPA CEGA - FORNECIMENTO E INSTALACAO</t>
  </si>
  <si>
    <t>4.7</t>
  </si>
  <si>
    <t>CONDULETE 3/4" EM LIGA DE ALUMÍNIO FUNDIDO TIPO "E", SEM TAMPA - FORNECIMENTO E INSTALACAO</t>
  </si>
  <si>
    <t>4.8</t>
  </si>
  <si>
    <t>72308</t>
  </si>
  <si>
    <t>ELETRODUTO DE ACO GALVANIZADO ELETROLITICO DN 20MM (3/4"), TIPO LEVE, INCLUSIVE CONEXOES - FORNECIMENTO E INSTALACAO</t>
  </si>
  <si>
    <t>4.9</t>
  </si>
  <si>
    <t xml:space="preserve">73860/007 </t>
  </si>
  <si>
    <t>CABO DE COBRE ISOLADO PVC 450/750V 1,5MM2 RESISTENTE A CHAMA - FORNECIMENTO E INSTALACAO -  Amarelo</t>
  </si>
  <si>
    <t>4.10</t>
  </si>
  <si>
    <t>73860/007</t>
  </si>
  <si>
    <t>CABO DE COBRE ISOLADO PVC 450/750V 1,5MM2 RESISTENTE A CHAMA - FORNECIMENTO E INSTALACAO - Terra</t>
  </si>
  <si>
    <t>4.11</t>
  </si>
  <si>
    <t xml:space="preserve">73860/008 </t>
  </si>
  <si>
    <t>CABO DE COBRE ISOLADO PVC 450/750V 2,5MM2 RESISTENTE A CHAMA - FORNECIMENTO E INSTALACAO - Azul</t>
  </si>
  <si>
    <t>4.12</t>
  </si>
  <si>
    <t>CABO DE COBRE ISOLADO PVC 450/750V 2,5MM2 RESISTENTE A CHAMA - FORNECIMENTO E INSTALACAO - Preto</t>
  </si>
  <si>
    <t>4.13</t>
  </si>
  <si>
    <t>CABO DE COBRE ISOLADO PVC 450/750V 2,5MM2 RESISTENTE A CHAMA - FORNECIMENTO E INSTALACAO - Verde</t>
  </si>
  <si>
    <t>4.14</t>
  </si>
  <si>
    <t xml:space="preserve">83417 </t>
  </si>
  <si>
    <t>CABO DE COBRE ISOLAMENTO TERMOPLASTICO 0,6/1KV 2,5MM2 ANTI-CHAMA - FORNECIMENTO E INSTALACAO - Preto  - 1 KV</t>
  </si>
  <si>
    <t>4.15</t>
  </si>
  <si>
    <t>83417</t>
  </si>
  <si>
    <t>CABO DE COBRE ISOLAMENTO TERMOPLASTICO 0,6/1KV 2,5MM2 ANTI-CHAMA - FONECIMENTO E INSTALACAO- Verde  - 1 KV</t>
  </si>
  <si>
    <t>4.16</t>
  </si>
  <si>
    <t>00020111</t>
  </si>
  <si>
    <t xml:space="preserve">FITA ISOLANTE ADESIVA ANTICHAMA, USO ATE 750 V, EM ROLO DE 19 MM X 20 M </t>
  </si>
  <si>
    <t>4.17</t>
  </si>
  <si>
    <t>00000404</t>
  </si>
  <si>
    <t xml:space="preserve">FITA ISOLANTE DE BORRACHA AUTOFUSAO, USO ATE 69 KV (ALTA TENSAO) </t>
  </si>
  <si>
    <t>4.18</t>
  </si>
  <si>
    <t xml:space="preserve">00011855 </t>
  </si>
  <si>
    <t>CONECTOR MECANICO SPLIT-BOLT PARA CABO 70 MM2 UN CR 6,85</t>
  </si>
  <si>
    <t>4.19</t>
  </si>
  <si>
    <t xml:space="preserve">00007583 </t>
  </si>
  <si>
    <t>BUCHA NYLON S-8 C/ PARAFUSO ACO ZINC CAB CHATA ROSCA SOBERBA 4,8 X 50MM UN CR 0,13</t>
  </si>
  <si>
    <t>4.20</t>
  </si>
  <si>
    <t>00000400</t>
  </si>
  <si>
    <t>ABRACADEIRA TIPO D 3/4" C/ PARAFUSO" UN CR 0,44</t>
  </si>
  <si>
    <t>4.21</t>
  </si>
  <si>
    <t>COTAÇÃO</t>
  </si>
  <si>
    <t>REFLETOR PARA LÂMPADA VAPOR MEÁLICO DE 150W, COMPLETA</t>
  </si>
  <si>
    <t>4.22</t>
  </si>
  <si>
    <t xml:space="preserve">74131/008 </t>
  </si>
  <si>
    <t>QUADRO DE DISTRIBUICAO DE ENERGIA DE EMBUTIR, EM CHAPA METALICA, PARA 50 DISJUNTORES TERMOMAGNETICOS MONOPOLARES, COM BARRAMENTO TRIFASICO E
NEUTRO, FORNECIMENTO E INSTALACAO</t>
  </si>
  <si>
    <t>4.23</t>
  </si>
  <si>
    <t>73953/006</t>
  </si>
  <si>
    <t>LUMINARIA TIPO CALHA, DE SOBREPOR, COM REATOR DE PARTIDA RAPIDA E LAMPADA FLUORESCENTE 2X40W, COMPLETA, FORNECIMENTO E INSTALACAO</t>
  </si>
  <si>
    <t>4.24</t>
  </si>
  <si>
    <t>73953/008</t>
  </si>
  <si>
    <t>LUMINARIA TIPO CALHA, DE SOBREPOR, COM REATOR DE PARTIDA RAPIDA E LAMPADA FLUORESCENTE 4X40W, COMPLETA, FORNECIMENTO E INSTALACAO</t>
  </si>
  <si>
    <t>4.25</t>
  </si>
  <si>
    <t>73953/002</t>
  </si>
  <si>
    <t>LUMINARIA TIPO CALHA, DE SOBREPOR, COM REATOR DE PARTIDA RAPIDA E LAMPADA FLUORESCENTE 2X20W, COMPLETA, FORNECIMENTO E INSTALACAO</t>
  </si>
  <si>
    <t>4.26</t>
  </si>
  <si>
    <t>83466</t>
  </si>
  <si>
    <t>INTERRUPTOR SIMPLES COM 1 TOMADA UNIVERSAL CONJUGADOS COM PLACA - FORNECIMENTO E INSTALACAO</t>
  </si>
  <si>
    <t>4.27</t>
  </si>
  <si>
    <t xml:space="preserve">72331 </t>
  </si>
  <si>
    <t>INTERRUPTOR SIMPLES DE EMBUTIR 10A/250V 1 TECLA, SEM PLACA -  FORNECIMENTO E INSTALACAO</t>
  </si>
  <si>
    <t>4.28</t>
  </si>
  <si>
    <t xml:space="preserve">83540 </t>
  </si>
  <si>
    <t>TOMADA DE EMBUTIR 2P+T 10A/250V C/ PLACA - FORNECIMENTO E INSTALACAO para condulete</t>
  </si>
  <si>
    <t>4.29</t>
  </si>
  <si>
    <t xml:space="preserve">ELE-TPO-005 </t>
  </si>
  <si>
    <t xml:space="preserve">SETOP </t>
  </si>
  <si>
    <t>TAMPÃO DE ALUMÍNIO UN 2,51 / Tampa de tomada para condulete 3/4"</t>
  </si>
  <si>
    <t>4.30</t>
  </si>
  <si>
    <t>ELE-CAL-015</t>
  </si>
  <si>
    <t>ELETROCALHA LISA GALVANIZADA ELETROLÍTICA CHAPA 14 - 200 X 50 MM COM TAMPA, INCLUSIVE CONEXÃO - 200x050x3000</t>
  </si>
  <si>
    <t>4.31</t>
  </si>
  <si>
    <t>74246/001</t>
  </si>
  <si>
    <t xml:space="preserve"> REFLETOR RETANGULAR FECHADO COM LAMPADA VAPOR METALICO 400 W</t>
  </si>
  <si>
    <t>4.32</t>
  </si>
  <si>
    <t>ELE-DIS-007</t>
  </si>
  <si>
    <t xml:space="preserve"> DISJUNTOR MONOPOLAR TERMOMAGNÉTICO 5KA, DE 16A UN 15,27 /  padrão europeu </t>
  </si>
  <si>
    <t>4.33</t>
  </si>
  <si>
    <t>ELE-DIS-008</t>
  </si>
  <si>
    <t xml:space="preserve"> DISJUNTOR MONOPOLAR TERMOMAGNÉTICO 5KA, DE 20A UN 15,27 /  padrão europeu </t>
  </si>
  <si>
    <t>4.34</t>
  </si>
  <si>
    <t>ELE-DIS-047</t>
  </si>
  <si>
    <t xml:space="preserve"> DISJUNTOR TRIPOLAR TERMOMAGNÉTICO 10KA, DE 120A UN 256,15 / padrão europeu</t>
  </si>
  <si>
    <t>4.35</t>
  </si>
  <si>
    <t xml:space="preserve">ELE-SUP-005 </t>
  </si>
  <si>
    <t>SUPRESSOR DE SURTO PARA PROTEÇÃO PRIMÁRIA EM QGD, ATÉ 1,5 KV - 5 KA</t>
  </si>
  <si>
    <t>4.36</t>
  </si>
  <si>
    <t>SPDA-CXS-005</t>
  </si>
  <si>
    <t>CAIXA DE EQUALIZAÇÃO DE EMBUTIR COM SAIDAS NAS PARTES SUPERIOR E INFERIOR PARA ELETRODUTO DE 25MM (1"), 20 X 20 X 14 MM, COM NOVE TERMINAIS</t>
  </si>
  <si>
    <t>4.37</t>
  </si>
  <si>
    <t xml:space="preserve">83413 </t>
  </si>
  <si>
    <t>ELETRODUTO FLEXIVEL ACO GALV TIPO CONDUITE D = 2" (50MM) - FORNECIMENTO E INSTALACAO</t>
  </si>
  <si>
    <t>4.38</t>
  </si>
  <si>
    <t xml:space="preserve">83424 </t>
  </si>
  <si>
    <t>CABO DE COBRE ISOLAMENTO TERMOPLASTICO 0,6/1KV 50MM2 ANTI-CHAMA - FORNECIMENTO E INSTALACAO  - Preto</t>
  </si>
  <si>
    <t>4.39</t>
  </si>
  <si>
    <t>CABO DE COBRE ISOLAMENTO TERMOPLASTICO 0,6/1KV 50MM2 ANTI-CHAMA - FORNECIMENTO E INSTALACAO - Azul</t>
  </si>
  <si>
    <t>4.40</t>
  </si>
  <si>
    <t xml:space="preserve">ELE-LUM-055 </t>
  </si>
  <si>
    <t xml:space="preserve">LUMINÁRIA REFLETORA PARA ILUMINAÇÃO PÚBLICA PARA LÂMPADA VAPOR DE MERCÚRIO, SÓDIO E METÁLICA, 1 PÉTALA, POSTE DE AÇO GALVANIZADO COM 10 M DE ALTURA LIVRE (COMPLETA) / 400W </t>
  </si>
  <si>
    <t>4.41</t>
  </si>
  <si>
    <t>3396</t>
  </si>
  <si>
    <t>ARMAÇÃO PARA ISOLADOR</t>
  </si>
  <si>
    <t>4.42</t>
  </si>
  <si>
    <t xml:space="preserve">ELE-PAD-120 </t>
  </si>
  <si>
    <t>SOLADOR COM FRISO 76/79 CEMIG - CABO MULTIPLEXADO</t>
  </si>
  <si>
    <t>4.43</t>
  </si>
  <si>
    <t xml:space="preserve">00000333 </t>
  </si>
  <si>
    <t xml:space="preserve">ARAME GALVANIZADO 14 BWG, D = 2,11 MM (0,026 KG/M) </t>
  </si>
  <si>
    <t>kg</t>
  </si>
  <si>
    <t>4.44</t>
  </si>
  <si>
    <t>00000843</t>
  </si>
  <si>
    <t xml:space="preserve">BUCHA E ARRUELA ALUMINIO FUNDIDO P/ ELETRODUTO 50MM (2'') </t>
  </si>
  <si>
    <t>4.45</t>
  </si>
  <si>
    <t>ELE-CXS-225</t>
  </si>
  <si>
    <t>CAIXA PARA MEDIDOR POLIFÁSICO, COM VISOR PARA VIA PÚBLICA DIM. 55X 60 X 25 CM, LVP. M. IN. 200A, CONFORME PADRÕES CEMIG TIPO CM-3</t>
  </si>
  <si>
    <t>4.46</t>
  </si>
  <si>
    <t>ELE-CXS-015</t>
  </si>
  <si>
    <t xml:space="preserve">CAIXA DE PASSAGEM EM CHAPA DE AÇO, EMBUTIR 330 X 330 X 122 MM </t>
  </si>
  <si>
    <t>4.47</t>
  </si>
  <si>
    <t>ELE-ELE-120</t>
  </si>
  <si>
    <t xml:space="preserve"> ELETRODUTO DE AÇO GALVANIZADO PESADO INCLUSIVE CONEXÕES D = 2"</t>
  </si>
  <si>
    <t>4.48</t>
  </si>
  <si>
    <t xml:space="preserve">72252 </t>
  </si>
  <si>
    <t>CABO DE COBRE NU 25MM2 - FORNECIMENTO E INSTALACAO</t>
  </si>
  <si>
    <t>4.49</t>
  </si>
  <si>
    <t>FITA ISOLANTE COLORIDA (VERMELHO,AMARELO,VERDE)</t>
  </si>
  <si>
    <t>4.50</t>
  </si>
  <si>
    <t>00007300</t>
  </si>
  <si>
    <t>TINTA ALUMINIO ESMALTE PROTETORA SUPERFICIE METALICA</t>
  </si>
  <si>
    <t>GL</t>
  </si>
  <si>
    <t>4.51</t>
  </si>
  <si>
    <t xml:space="preserve">00007307 </t>
  </si>
  <si>
    <t>FUNDO ANTICORROSIVO TIPO ZARCAO OU EQUIV</t>
  </si>
  <si>
    <t>lt</t>
  </si>
  <si>
    <t>4.52</t>
  </si>
  <si>
    <t>72616</t>
  </si>
  <si>
    <t xml:space="preserve"> LUVA DE ACO GALVANIZADO 2" - FORNECIMENTO E INSTALACAO</t>
  </si>
  <si>
    <t>4.53</t>
  </si>
  <si>
    <t>00000432</t>
  </si>
  <si>
    <t xml:space="preserve"> PARAFUSO M16 EM ACO GALVANIZADO, COMPRIMENTO = 250 MM, DIAMETRO = 16 MM, ROSCA MAQUINA, CABECA QUADRADA -  5/8"X3/4"</t>
  </si>
  <si>
    <t>4.54</t>
  </si>
  <si>
    <t>ELE-PAD-105</t>
  </si>
  <si>
    <t xml:space="preserve"> TAMPÃO PARA POSTE DE AÇO  / TAMPÃO DE 100MM</t>
  </si>
  <si>
    <t>4.55</t>
  </si>
  <si>
    <t>HID-TUB-105</t>
  </si>
  <si>
    <t>TUBO AÇO GALVANIZADO INCLUSIVE CONEXÕES E SUPORTES 3/4"</t>
  </si>
  <si>
    <t>4.56</t>
  </si>
  <si>
    <t>ELE-PAD-115</t>
  </si>
  <si>
    <t xml:space="preserve">POSTE DE 100MMX7,0MX5.0MM /  POSTE DE AÇO PARA ENTRADA DE ENERGIA </t>
  </si>
  <si>
    <t>4.57</t>
  </si>
  <si>
    <t>11855</t>
  </si>
  <si>
    <t xml:space="preserve">CONECTOR DE PARAFUSO FENDIDO EM LIGA DE COBRE COM SEPARADOR DE CABOS PARA CABO 70 MM2 - FORNECIMENTO E INSTALACAO  </t>
  </si>
  <si>
    <t>Pç</t>
  </si>
  <si>
    <t>4.58</t>
  </si>
  <si>
    <t xml:space="preserve">83377 </t>
  </si>
  <si>
    <t>CONECTOR DE PARAFUSO FENDIDO EM LIGA DE COBRE COM SEPARADOR DE CABOS PARA CABO 50 MM2 - FORNECIMENTO E INSTALACAO</t>
  </si>
  <si>
    <t>4.59</t>
  </si>
  <si>
    <t>68069</t>
  </si>
  <si>
    <t>HASTE COPPERWELD 5/8 X 2,40M COM CONECTOR acabamento camada alta</t>
  </si>
  <si>
    <t>4.60</t>
  </si>
  <si>
    <t>72315</t>
  </si>
  <si>
    <t>TERMINAL AEREO EM ACO GALVANIZADO COM BASE DE FIXACAO H=30 CM</t>
  </si>
  <si>
    <t>4.61</t>
  </si>
  <si>
    <t>72927</t>
  </si>
  <si>
    <t>CORDOALHA DE COBRE NU, INCLUSIVE ISOLADORES - 16MM² - FORNECIMENTO E INSTALAÇÃO</t>
  </si>
  <si>
    <t>4.62</t>
  </si>
  <si>
    <t>72929</t>
  </si>
  <si>
    <t>CORDOALHA DE COBRE NU, INCLUSIVE ISOLADORES - 35MM² - FORNECIMENTO E INSTALAÇÃO</t>
  </si>
  <si>
    <t>4.63</t>
  </si>
  <si>
    <t>72254</t>
  </si>
  <si>
    <t>CORDOALHA DE COBRE NU, INCLUSIVE ISOLADORES - 50MM² - FORNECIMENTO E INSTALAÇÃO</t>
  </si>
  <si>
    <t>DRENAGEM</t>
  </si>
  <si>
    <t>5.1</t>
  </si>
  <si>
    <t>79480</t>
  </si>
  <si>
    <t>Escavacao mecanica campo aberto em solo exceto rocha ate 2,00m profundidade</t>
  </si>
  <si>
    <t>m³</t>
  </si>
  <si>
    <t>5.2</t>
  </si>
  <si>
    <t xml:space="preserve">5622 </t>
  </si>
  <si>
    <t>Regularização e compactação manual de fundo de vala com soquete</t>
  </si>
  <si>
    <t>5.3</t>
  </si>
  <si>
    <t>88549</t>
  </si>
  <si>
    <t>Fornecimento e assentamento de brita 2</t>
  </si>
  <si>
    <t>5.4</t>
  </si>
  <si>
    <t>73888/005</t>
  </si>
  <si>
    <t>Assentamento tubo PVC com junta elástica, DN 200 mm - (ou RPVC, ou PVC DEFOFO, ou PRFV p/ AGUA)</t>
  </si>
  <si>
    <t>5.5</t>
  </si>
  <si>
    <t>00009819</t>
  </si>
  <si>
    <t>Tubo PVC PB 644 p/ rede agua JE DN 200mm</t>
  </si>
  <si>
    <t>5.6</t>
  </si>
  <si>
    <t>73879/002</t>
  </si>
  <si>
    <t>Assentamento de tubo de concreto diametro 400 mm, juntas com anel de borracha, montagem com auxílio de equipamentos</t>
  </si>
  <si>
    <t>5.7</t>
  </si>
  <si>
    <t>00007745</t>
  </si>
  <si>
    <t>Tubo de concreto armado, classe PA-1, pb, DN = 400 mm, para águas pluviais</t>
  </si>
  <si>
    <t>5.8</t>
  </si>
  <si>
    <t>73879/004</t>
  </si>
  <si>
    <t>Assentamento de tubo de concreto diametro 600 mm, juntas com anel de borracha, montagem com auxílio de equipamentos</t>
  </si>
  <si>
    <t>5.9</t>
  </si>
  <si>
    <t>0007725</t>
  </si>
  <si>
    <t>Tubo de concreto armado, classe PA-1, pb, DN = 600 mm, para águas pluviais</t>
  </si>
  <si>
    <t>5.10</t>
  </si>
  <si>
    <t>73879/006</t>
  </si>
  <si>
    <t>Assentamento de tubo de concreto diametro 800 mm, juntas com anel de borracha, montagem com auxílio de equipamentos</t>
  </si>
  <si>
    <t>5.11</t>
  </si>
  <si>
    <t>00007750</t>
  </si>
  <si>
    <t>Tubo de concreto armado, classe PA-1, pb, DN = 800 mm, para águas pluviais</t>
  </si>
  <si>
    <t>5.12</t>
  </si>
  <si>
    <t>74015/001</t>
  </si>
  <si>
    <t>Reaterro e compactacao mecanico de vala com compactador manual tipo soquete vibratorio</t>
  </si>
  <si>
    <t>5.13</t>
  </si>
  <si>
    <t>74206/001</t>
  </si>
  <si>
    <t>Caixa coletora, 1,20x1,20x1,50m, com fundo e tampa de concreto e paredes em alvenaria</t>
  </si>
  <si>
    <t>5.14</t>
  </si>
  <si>
    <t>73882/003</t>
  </si>
  <si>
    <t>Calha em concreto simples, em meia cana de concreto, diâmetro 400 mm</t>
  </si>
  <si>
    <t>5.15</t>
  </si>
  <si>
    <t>73882/005</t>
  </si>
  <si>
    <t>Calha em concreto simples, em meia cana de concreto, diâmetro 600 mm</t>
  </si>
  <si>
    <t>5.16</t>
  </si>
  <si>
    <t>83622</t>
  </si>
  <si>
    <t>Grelha de ferro fundido para canaleta larg = 40cm, fornecimento e assentamento</t>
  </si>
  <si>
    <t>5.17</t>
  </si>
  <si>
    <t>83708</t>
  </si>
  <si>
    <t>Poço de visita em alvenaria, para rede d=0,40 m, parte fixa c/ 1,00 m de altura</t>
  </si>
  <si>
    <t>5.18</t>
  </si>
  <si>
    <t>74224/001</t>
  </si>
  <si>
    <t>Poço de visita para drenagem pluvial, em concreto estrutural, dimensões internas de 90x150x80cm (largXcompXalt), para rede de 600 mm, exclusos tampão e chaminé</t>
  </si>
  <si>
    <t>5.19</t>
  </si>
  <si>
    <t>74124/004</t>
  </si>
  <si>
    <t>Poço visita aguas pluviais:conc arm 1,30x1,30x1,40m coletor D=80cm parede e=15cm base conc FCK=10MPA revest c/arg cim/areia 1:4 degraus FF incl forn todos materiais</t>
  </si>
  <si>
    <t>5.20</t>
  </si>
  <si>
    <t>83715</t>
  </si>
  <si>
    <t>Chaminé p/ poço de visita em alvenaria, exclusos tampão e anel de concreto</t>
  </si>
  <si>
    <t>5.21</t>
  </si>
  <si>
    <t>83691</t>
  </si>
  <si>
    <t>Tampão ferro fundido p/ poço de visita, 79,5 kg, tipo t-100 - fornecimento e instalação</t>
  </si>
  <si>
    <t>5.22</t>
  </si>
  <si>
    <t>DRE-DES-005</t>
  </si>
  <si>
    <t>Descida d´água tipo degrau DN 500, exclusive bota fora</t>
  </si>
  <si>
    <t>PAVIMENTAÇÃO</t>
  </si>
  <si>
    <t>6.1</t>
  </si>
  <si>
    <t xml:space="preserve">72961 </t>
  </si>
  <si>
    <t>Regularização e compactação de subleito ate 20 cm de espessura</t>
  </si>
  <si>
    <t>6.2</t>
  </si>
  <si>
    <t>73711</t>
  </si>
  <si>
    <t>Base para pavimentação com brita corrida, inclusive compactação</t>
  </si>
  <si>
    <t>6.3</t>
  </si>
  <si>
    <t xml:space="preserve">73817/001 </t>
  </si>
  <si>
    <t xml:space="preserve">Embasamento de material granular - po de pedra </t>
  </si>
  <si>
    <t>6.4</t>
  </si>
  <si>
    <t xml:space="preserve">73789/002 </t>
  </si>
  <si>
    <t>Meio-fio de concreto moldado no local, usinado 15 mpa, com 0,30 m altura x 0,15 m base, rejunte em argamassa traco 1:3,5 (cimento e areia)</t>
  </si>
  <si>
    <t>PCPI</t>
  </si>
  <si>
    <t>7.1</t>
  </si>
  <si>
    <t>SERVIÇOS FINAIS</t>
  </si>
  <si>
    <t>8.1</t>
  </si>
  <si>
    <t>CER-MOU-020</t>
  </si>
  <si>
    <t>Cerca de mourão h = 2,80 m - mourão pré-fabricado de concreto ponta virada a cada 2,50 m, 3 fios de arame farpado e tela galvanizada # 2" fio 12, inclusive fundação</t>
  </si>
  <si>
    <t>8.2</t>
  </si>
  <si>
    <t>9537</t>
  </si>
  <si>
    <t>Limpeza final de obra</t>
  </si>
</sst>
</file>

<file path=xl/styles.xml><?xml version="1.0" encoding="utf-8"?>
<styleSheet xmlns="http://schemas.openxmlformats.org/spreadsheetml/2006/main">
  <numFmts count="8">
    <numFmt numFmtId="43" formatCode="_-* #,##0.00_-;\-* #,##0.00_-;_-* &quot;-&quot;??_-;_-@_-"/>
    <numFmt numFmtId="164" formatCode="_(* #,##0.00_);_(* \(#,##0.00\);_(* &quot;-&quot;??_);_(@_)"/>
    <numFmt numFmtId="165" formatCode="#,##0.000"/>
    <numFmt numFmtId="166" formatCode="_([$€]* #,##0.00_);_([$€]* \(#,##0.00\);_([$€]* &quot;-&quot;??_);_(@_)"/>
    <numFmt numFmtId="167" formatCode="_(* #,##0.000_);_(* \(#,##0.000\);_(* &quot;-&quot;??_);_(@_)"/>
    <numFmt numFmtId="168" formatCode="_(&quot;R$ &quot;* #,##0.00_);_(&quot;R$ &quot;* \(#,##0.00\);_(&quot;R$ &quot;* &quot;-&quot;??_);_(@_)"/>
    <numFmt numFmtId="169" formatCode="00"/>
    <numFmt numFmtId="171" formatCode="00.##"/>
  </numFmts>
  <fonts count="39">
    <font>
      <sz val="10"/>
      <name val="Arial"/>
    </font>
    <font>
      <sz val="11"/>
      <color theme="1"/>
      <name val="Calibri"/>
      <family val="2"/>
      <scheme val="minor"/>
    </font>
    <font>
      <sz val="10"/>
      <name val="Tahoma"/>
      <family val="2"/>
    </font>
    <font>
      <sz val="10"/>
      <name val="Arial"/>
      <family val="2"/>
    </font>
    <font>
      <sz val="14"/>
      <name val="Tahoma"/>
      <family val="2"/>
    </font>
    <font>
      <sz val="11"/>
      <name val="Tahoma"/>
      <family val="2"/>
    </font>
    <font>
      <sz val="16"/>
      <name val="Tahoma"/>
      <family val="2"/>
    </font>
    <font>
      <b/>
      <sz val="12"/>
      <name val="Tahoma"/>
      <family val="2"/>
    </font>
    <font>
      <sz val="12"/>
      <name val="Tahoma"/>
      <family val="2"/>
    </font>
    <font>
      <b/>
      <sz val="20"/>
      <name val="Tahoma"/>
      <family val="2"/>
    </font>
    <font>
      <b/>
      <sz val="11"/>
      <name val="Tahoma"/>
      <family val="2"/>
    </font>
    <font>
      <sz val="12"/>
      <color indexed="57"/>
      <name val="Tahoma"/>
      <family val="2"/>
    </font>
    <font>
      <sz val="14"/>
      <color rgb="FFFF0000"/>
      <name val="Tahoma"/>
      <family val="2"/>
    </font>
    <font>
      <sz val="10"/>
      <color rgb="FFFF0000"/>
      <name val="Tahoma"/>
      <family val="2"/>
    </font>
    <font>
      <sz val="12"/>
      <color rgb="FF000000"/>
      <name val="Tahoma"/>
      <family val="2"/>
    </font>
    <font>
      <sz val="12"/>
      <color rgb="FF7030A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9"/>
      <name val="Arial"/>
      <family val="2"/>
    </font>
    <font>
      <b/>
      <sz val="10"/>
      <name val="Cataneo BT"/>
      <family val="4"/>
    </font>
    <font>
      <sz val="11"/>
      <color indexed="62"/>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8"/>
      <name val="Arial"/>
      <family val="2"/>
    </font>
    <font>
      <b/>
      <sz val="11"/>
      <color indexed="63"/>
      <name val="Calibri"/>
      <family val="2"/>
    </font>
    <font>
      <sz val="11"/>
      <name val="Garamond"/>
      <family val="1"/>
    </font>
    <font>
      <sz val="11"/>
      <color indexed="10"/>
      <name val="Calibri"/>
      <family val="2"/>
    </font>
    <font>
      <b/>
      <sz val="18"/>
      <color indexed="56"/>
      <name val="Cambria"/>
      <family val="2"/>
    </font>
    <font>
      <b/>
      <sz val="10"/>
      <name val="Courier New"/>
      <family val="3"/>
    </font>
    <font>
      <b/>
      <sz val="11"/>
      <color indexed="8"/>
      <name val="Calibri"/>
      <family val="2"/>
    </font>
  </fonts>
  <fills count="2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8">
    <border>
      <left/>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5">
    <xf numFmtId="4" fontId="0" fillId="0" borderId="1">
      <alignment vertical="justify"/>
    </xf>
    <xf numFmtId="164" fontId="3" fillId="0" borderId="0" applyFont="0" applyFill="0" applyBorder="0" applyAlignment="0" applyProtection="0"/>
    <xf numFmtId="9" fontId="3" fillId="0" borderId="0" applyFont="0" applyFill="0" applyBorder="0" applyAlignment="0" applyProtection="0"/>
    <xf numFmtId="4" fontId="3" fillId="0" borderId="1">
      <alignment vertical="justify"/>
    </xf>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3" borderId="0" applyNumberFormat="0" applyBorder="0" applyAlignment="0" applyProtection="0"/>
    <xf numFmtId="0" fontId="18" fillId="7" borderId="0" applyNumberFormat="0" applyBorder="0" applyAlignment="0" applyProtection="0"/>
    <xf numFmtId="0" fontId="19" fillId="24" borderId="27" applyNumberFormat="0" applyAlignment="0" applyProtection="0"/>
    <xf numFmtId="0" fontId="19" fillId="24" borderId="27" applyNumberFormat="0" applyAlignment="0" applyProtection="0"/>
    <xf numFmtId="0" fontId="19" fillId="24" borderId="27" applyNumberFormat="0" applyAlignment="0" applyProtection="0"/>
    <xf numFmtId="0" fontId="20" fillId="25" borderId="28" applyNumberFormat="0" applyAlignment="0" applyProtection="0"/>
    <xf numFmtId="0" fontId="21" fillId="0" borderId="29">
      <alignment horizontal="center" vertical="center"/>
    </xf>
    <xf numFmtId="0" fontId="22" fillId="0" borderId="0">
      <alignment horizontal="left" vertical="center"/>
    </xf>
    <xf numFmtId="0" fontId="23" fillId="11" borderId="27" applyNumberFormat="0" applyAlignment="0" applyProtection="0"/>
    <xf numFmtId="0" fontId="23" fillId="11" borderId="27" applyNumberFormat="0" applyAlignment="0" applyProtection="0"/>
    <xf numFmtId="166" fontId="24" fillId="0" borderId="0" applyFont="0" applyFill="0" applyBorder="0" applyAlignment="0" applyProtection="0"/>
    <xf numFmtId="166" fontId="3" fillId="0" borderId="0" applyFont="0" applyFill="0" applyBorder="0" applyAlignment="0" applyProtection="0"/>
    <xf numFmtId="0" fontId="25" fillId="0" borderId="0" applyNumberFormat="0" applyFill="0" applyBorder="0" applyAlignment="0" applyProtection="0"/>
    <xf numFmtId="0" fontId="26" fillId="8" borderId="0" applyNumberFormat="0" applyBorder="0" applyAlignment="0" applyProtection="0"/>
    <xf numFmtId="0" fontId="27" fillId="0" borderId="30" applyNumberFormat="0" applyFill="0" applyAlignment="0" applyProtection="0"/>
    <xf numFmtId="0" fontId="28" fillId="0" borderId="31" applyNumberFormat="0" applyFill="0" applyAlignment="0" applyProtection="0"/>
    <xf numFmtId="0" fontId="29" fillId="0" borderId="32" applyNumberFormat="0" applyFill="0" applyAlignment="0" applyProtection="0"/>
    <xf numFmtId="0" fontId="29" fillId="0" borderId="0" applyNumberFormat="0" applyFill="0" applyBorder="0" applyAlignment="0" applyProtection="0"/>
    <xf numFmtId="0" fontId="23" fillId="11" borderId="27" applyNumberFormat="0" applyAlignment="0" applyProtection="0"/>
    <xf numFmtId="0" fontId="30" fillId="0" borderId="33"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1" fillId="26" borderId="0" applyNumberFormat="0" applyBorder="0" applyAlignment="0" applyProtection="0"/>
    <xf numFmtId="4" fontId="3" fillId="0" borderId="1">
      <alignment vertical="justify"/>
    </xf>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4" fontId="3" fillId="0" borderId="1">
      <alignment vertical="justify"/>
    </xf>
    <xf numFmtId="4" fontId="3" fillId="0" borderId="1">
      <alignment vertical="justify"/>
    </xf>
    <xf numFmtId="4" fontId="3" fillId="0" borderId="1">
      <alignment vertical="justify"/>
    </xf>
    <xf numFmtId="4" fontId="3" fillId="0" borderId="1">
      <alignment vertical="justify"/>
    </xf>
    <xf numFmtId="0" fontId="3" fillId="0" borderId="0"/>
    <xf numFmtId="4" fontId="3" fillId="0" borderId="1">
      <alignment vertical="justify"/>
    </xf>
    <xf numFmtId="0" fontId="3" fillId="0" borderId="0"/>
    <xf numFmtId="0" fontId="3" fillId="0" borderId="0"/>
    <xf numFmtId="0" fontId="3" fillId="0" borderId="0"/>
    <xf numFmtId="0" fontId="3" fillId="0" borderId="0"/>
    <xf numFmtId="0" fontId="3" fillId="27" borderId="34" applyNumberFormat="0" applyFont="0" applyAlignment="0" applyProtection="0"/>
    <xf numFmtId="0" fontId="3" fillId="27" borderId="34" applyNumberFormat="0" applyFont="0" applyAlignment="0" applyProtection="0"/>
    <xf numFmtId="0" fontId="16" fillId="27" borderId="34" applyNumberFormat="0" applyFont="0" applyAlignment="0" applyProtection="0"/>
    <xf numFmtId="0" fontId="16" fillId="27" borderId="34" applyNumberFormat="0" applyFont="0" applyAlignment="0" applyProtection="0"/>
    <xf numFmtId="169" fontId="32" fillId="0" borderId="35">
      <alignment horizontal="center" vertical="center"/>
    </xf>
    <xf numFmtId="0" fontId="33" fillId="24" borderId="3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3" fillId="24" borderId="36" applyNumberFormat="0" applyAlignment="0" applyProtection="0"/>
    <xf numFmtId="0" fontId="33" fillId="24" borderId="36" applyNumberFormat="0" applyAlignment="0" applyProtection="0"/>
    <xf numFmtId="164" fontId="16" fillId="0" borderId="0" applyFont="0" applyFill="0" applyBorder="0" applyAlignment="0" applyProtection="0"/>
    <xf numFmtId="164" fontId="34" fillId="0" borderId="0" applyFont="0" applyFill="0" applyBorder="0" applyAlignment="0" applyProtection="0"/>
    <xf numFmtId="0" fontId="3" fillId="0" borderId="0" applyFont="0" applyFill="0" applyBorder="0" applyAlignment="0" applyProtection="0"/>
    <xf numFmtId="164" fontId="3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7" fillId="0" borderId="0">
      <alignment horizontal="left" vertical="top"/>
    </xf>
    <xf numFmtId="0" fontId="38" fillId="0" borderId="37" applyNumberFormat="0" applyFill="0" applyAlignment="0" applyProtection="0"/>
    <xf numFmtId="0" fontId="38" fillId="0" borderId="37" applyNumberFormat="0" applyFill="0" applyAlignment="0" applyProtection="0"/>
    <xf numFmtId="164" fontId="16" fillId="0" borderId="0" applyFont="0" applyFill="0" applyBorder="0" applyAlignment="0" applyProtection="0"/>
    <xf numFmtId="0" fontId="35" fillId="0" borderId="0" applyNumberFormat="0" applyFill="0" applyBorder="0" applyAlignment="0" applyProtection="0"/>
  </cellStyleXfs>
  <cellXfs count="217">
    <xf numFmtId="4" fontId="0" fillId="0" borderId="1" xfId="0">
      <alignment vertical="justify"/>
    </xf>
    <xf numFmtId="4" fontId="2" fillId="2" borderId="0" xfId="0" applyFont="1" applyFill="1" applyBorder="1" applyAlignment="1">
      <alignment vertical="center" readingOrder="1"/>
    </xf>
    <xf numFmtId="4" fontId="2" fillId="2" borderId="0" xfId="0" applyFont="1" applyFill="1" applyBorder="1" applyAlignment="1">
      <alignment vertical="center" wrapText="1" readingOrder="1"/>
    </xf>
    <xf numFmtId="164" fontId="2" fillId="2" borderId="0" xfId="1" applyFont="1" applyFill="1" applyBorder="1" applyAlignment="1">
      <alignment horizontal="center" vertical="center" readingOrder="1"/>
    </xf>
    <xf numFmtId="4" fontId="2" fillId="2" borderId="0" xfId="0" applyNumberFormat="1" applyFont="1" applyFill="1" applyBorder="1" applyAlignment="1">
      <alignment vertical="center" readingOrder="1"/>
    </xf>
    <xf numFmtId="4" fontId="4" fillId="2" borderId="0" xfId="0" applyFont="1" applyFill="1" applyBorder="1" applyAlignment="1">
      <alignment vertical="center" readingOrder="1"/>
    </xf>
    <xf numFmtId="4" fontId="5" fillId="2" borderId="0" xfId="0" applyFont="1" applyFill="1" applyBorder="1" applyAlignment="1">
      <alignment horizontal="center" vertical="center" readingOrder="1"/>
    </xf>
    <xf numFmtId="4" fontId="2" fillId="2" borderId="2" xfId="0" applyFont="1" applyFill="1" applyBorder="1" applyAlignment="1">
      <alignment vertical="center" readingOrder="1"/>
    </xf>
    <xf numFmtId="4" fontId="2" fillId="2" borderId="3" xfId="0" applyFont="1" applyFill="1" applyBorder="1" applyAlignment="1">
      <alignment vertical="center" readingOrder="1"/>
    </xf>
    <xf numFmtId="4" fontId="2" fillId="2" borderId="3" xfId="0" applyFont="1" applyFill="1" applyBorder="1" applyAlignment="1">
      <alignment vertical="center" wrapText="1" readingOrder="1"/>
    </xf>
    <xf numFmtId="164" fontId="2" fillId="2" borderId="3" xfId="1" applyFont="1" applyFill="1" applyBorder="1" applyAlignment="1">
      <alignment horizontal="center" vertical="center" readingOrder="1"/>
    </xf>
    <xf numFmtId="4" fontId="2" fillId="2" borderId="3" xfId="0" applyNumberFormat="1" applyFont="1" applyFill="1" applyBorder="1" applyAlignment="1">
      <alignment vertical="center" readingOrder="1"/>
    </xf>
    <xf numFmtId="4" fontId="2" fillId="2" borderId="4" xfId="0" applyNumberFormat="1" applyFont="1" applyFill="1" applyBorder="1" applyAlignment="1">
      <alignment vertical="center" readingOrder="1"/>
    </xf>
    <xf numFmtId="4" fontId="2" fillId="2" borderId="5" xfId="0" applyFont="1" applyFill="1" applyBorder="1" applyAlignment="1">
      <alignment vertical="center" readingOrder="1"/>
    </xf>
    <xf numFmtId="4" fontId="2" fillId="2" borderId="0" xfId="0" applyFont="1" applyFill="1" applyBorder="1" applyAlignment="1">
      <alignment horizontal="center" vertical="center" readingOrder="1"/>
    </xf>
    <xf numFmtId="4" fontId="2" fillId="2" borderId="6" xfId="0" applyNumberFormat="1" applyFont="1" applyFill="1" applyBorder="1" applyAlignment="1">
      <alignment vertical="center" readingOrder="1"/>
    </xf>
    <xf numFmtId="4" fontId="6" fillId="0" borderId="5" xfId="0" applyFont="1" applyFill="1" applyBorder="1" applyAlignment="1">
      <alignment horizontal="left" vertical="center" wrapText="1" readingOrder="1"/>
    </xf>
    <xf numFmtId="4" fontId="6" fillId="0" borderId="0" xfId="0" applyFont="1" applyFill="1" applyBorder="1" applyAlignment="1">
      <alignment horizontal="left" vertical="center" wrapText="1" readingOrder="1"/>
    </xf>
    <xf numFmtId="4" fontId="7" fillId="2" borderId="0" xfId="0" applyFont="1" applyFill="1" applyBorder="1" applyAlignment="1">
      <alignment vertical="center" wrapText="1" readingOrder="1"/>
    </xf>
    <xf numFmtId="4" fontId="8" fillId="2" borderId="0" xfId="0" applyFont="1" applyFill="1" applyBorder="1" applyAlignment="1">
      <alignment vertical="center" readingOrder="1"/>
    </xf>
    <xf numFmtId="164" fontId="8" fillId="2" borderId="0" xfId="1" applyFont="1" applyFill="1" applyBorder="1" applyAlignment="1">
      <alignment vertical="center" readingOrder="1"/>
    </xf>
    <xf numFmtId="4" fontId="8" fillId="2" borderId="6" xfId="0" applyFont="1" applyFill="1" applyBorder="1" applyAlignment="1">
      <alignment horizontal="center" vertical="center" readingOrder="1"/>
    </xf>
    <xf numFmtId="4" fontId="9" fillId="0" borderId="5" xfId="0" applyFont="1" applyFill="1" applyBorder="1" applyAlignment="1">
      <alignment horizontal="left" vertical="center" wrapText="1" readingOrder="1"/>
    </xf>
    <xf numFmtId="4" fontId="9" fillId="0" borderId="0" xfId="0" applyFont="1" applyFill="1" applyBorder="1" applyAlignment="1">
      <alignment horizontal="left" vertical="center" wrapText="1" readingOrder="1"/>
    </xf>
    <xf numFmtId="4" fontId="8" fillId="2" borderId="7" xfId="0" applyFont="1" applyFill="1" applyBorder="1" applyAlignment="1">
      <alignment vertical="center" readingOrder="1"/>
    </xf>
    <xf numFmtId="164" fontId="8" fillId="2" borderId="7" xfId="1" applyFont="1" applyFill="1" applyBorder="1" applyAlignment="1">
      <alignment vertical="center" readingOrder="1"/>
    </xf>
    <xf numFmtId="4" fontId="8" fillId="2" borderId="8" xfId="0" applyFont="1" applyFill="1" applyBorder="1" applyAlignment="1">
      <alignment horizontal="center" vertical="center" readingOrder="1"/>
    </xf>
    <xf numFmtId="4" fontId="5" fillId="2" borderId="0" xfId="0" applyFont="1" applyFill="1" applyBorder="1" applyAlignment="1">
      <alignment vertical="center" wrapText="1" readingOrder="1"/>
    </xf>
    <xf numFmtId="4" fontId="7" fillId="2" borderId="9" xfId="0" applyFont="1" applyFill="1" applyBorder="1" applyAlignment="1">
      <alignment horizontal="center" vertical="center" wrapText="1" readingOrder="1"/>
    </xf>
    <xf numFmtId="4" fontId="8" fillId="2" borderId="10" xfId="0" applyFont="1" applyFill="1" applyBorder="1" applyAlignment="1">
      <alignment horizontal="center" vertical="center" readingOrder="1"/>
    </xf>
    <xf numFmtId="4" fontId="8" fillId="2" borderId="11" xfId="0" applyFont="1" applyFill="1" applyBorder="1" applyAlignment="1">
      <alignment horizontal="center" vertical="center" readingOrder="1"/>
    </xf>
    <xf numFmtId="4" fontId="8" fillId="2" borderId="12" xfId="0" applyFont="1" applyFill="1" applyBorder="1" applyAlignment="1">
      <alignment horizontal="center" vertical="center" readingOrder="1"/>
    </xf>
    <xf numFmtId="164" fontId="8" fillId="2" borderId="10" xfId="1" applyFont="1" applyFill="1" applyBorder="1" applyAlignment="1">
      <alignment vertical="center" readingOrder="1"/>
    </xf>
    <xf numFmtId="164" fontId="8" fillId="2" borderId="12" xfId="1" applyFont="1" applyFill="1" applyBorder="1" applyAlignment="1">
      <alignment vertical="center" readingOrder="1"/>
    </xf>
    <xf numFmtId="4" fontId="8" fillId="2" borderId="10" xfId="0" applyFont="1" applyFill="1" applyBorder="1" applyAlignment="1">
      <alignment horizontal="left" vertical="center" readingOrder="1"/>
    </xf>
    <xf numFmtId="4" fontId="8" fillId="2" borderId="12" xfId="0" applyFont="1" applyFill="1" applyBorder="1" applyAlignment="1">
      <alignment horizontal="left" vertical="center" readingOrder="1"/>
    </xf>
    <xf numFmtId="4" fontId="7" fillId="2" borderId="13" xfId="0" applyFont="1" applyFill="1" applyBorder="1" applyAlignment="1">
      <alignment horizontal="center" vertical="center" wrapText="1" readingOrder="1"/>
    </xf>
    <xf numFmtId="4" fontId="8" fillId="2" borderId="14" xfId="0" applyFont="1" applyFill="1" applyBorder="1" applyAlignment="1">
      <alignment horizontal="center" vertical="center" readingOrder="1"/>
    </xf>
    <xf numFmtId="4" fontId="8" fillId="2" borderId="15" xfId="0" applyFont="1" applyFill="1" applyBorder="1" applyAlignment="1">
      <alignment horizontal="center" vertical="center" readingOrder="1"/>
    </xf>
    <xf numFmtId="4" fontId="8" fillId="2" borderId="16" xfId="0" applyFont="1" applyFill="1" applyBorder="1" applyAlignment="1">
      <alignment horizontal="center" vertical="center" readingOrder="1"/>
    </xf>
    <xf numFmtId="164" fontId="8" fillId="2" borderId="14" xfId="1" applyFont="1" applyFill="1" applyBorder="1" applyAlignment="1">
      <alignment vertical="center" readingOrder="1"/>
    </xf>
    <xf numFmtId="164" fontId="8" fillId="2" borderId="16" xfId="1" applyFont="1" applyFill="1" applyBorder="1" applyAlignment="1">
      <alignment vertical="center" readingOrder="1"/>
    </xf>
    <xf numFmtId="49" fontId="8" fillId="2" borderId="14" xfId="0" applyNumberFormat="1" applyFont="1" applyFill="1" applyBorder="1" applyAlignment="1">
      <alignment vertical="center" readingOrder="1"/>
    </xf>
    <xf numFmtId="49" fontId="8" fillId="2" borderId="16" xfId="0" applyNumberFormat="1" applyFont="1" applyFill="1" applyBorder="1" applyAlignment="1">
      <alignment vertical="center" readingOrder="1"/>
    </xf>
    <xf numFmtId="4" fontId="2" fillId="0" borderId="0" xfId="0" applyFont="1" applyFill="1" applyBorder="1" applyAlignment="1">
      <alignment vertical="center" readingOrder="1"/>
    </xf>
    <xf numFmtId="4" fontId="7" fillId="0" borderId="14" xfId="0" applyFont="1" applyFill="1" applyBorder="1" applyAlignment="1">
      <alignment horizontal="center" vertical="center" wrapText="1" readingOrder="1"/>
    </xf>
    <xf numFmtId="4" fontId="7" fillId="0" borderId="15" xfId="0" applyFont="1" applyFill="1" applyBorder="1" applyAlignment="1">
      <alignment horizontal="center" vertical="center" wrapText="1" readingOrder="1"/>
    </xf>
    <xf numFmtId="4" fontId="7" fillId="0" borderId="16" xfId="0" applyFont="1" applyFill="1" applyBorder="1" applyAlignment="1">
      <alignment horizontal="center" vertical="center" wrapText="1" readingOrder="1"/>
    </xf>
    <xf numFmtId="10" fontId="7" fillId="0" borderId="6" xfId="0" applyNumberFormat="1" applyFont="1" applyFill="1" applyBorder="1" applyAlignment="1">
      <alignment horizontal="center" vertical="center" wrapText="1" readingOrder="1"/>
    </xf>
    <xf numFmtId="4" fontId="8" fillId="2" borderId="9" xfId="0" applyFont="1" applyFill="1" applyBorder="1" applyAlignment="1">
      <alignment horizontal="center" vertical="center" wrapText="1" readingOrder="1"/>
    </xf>
    <xf numFmtId="4" fontId="8" fillId="0" borderId="17" xfId="0" applyFont="1" applyFill="1" applyBorder="1" applyAlignment="1">
      <alignment vertical="center" readingOrder="1"/>
    </xf>
    <xf numFmtId="4" fontId="8" fillId="0" borderId="18" xfId="0" applyFont="1" applyFill="1" applyBorder="1" applyAlignment="1">
      <alignment vertical="center" readingOrder="1"/>
    </xf>
    <xf numFmtId="4" fontId="8" fillId="0" borderId="19" xfId="0" applyFont="1" applyFill="1" applyBorder="1" applyAlignment="1">
      <alignment vertical="center" readingOrder="1"/>
    </xf>
    <xf numFmtId="4" fontId="8" fillId="3" borderId="17" xfId="0" applyFont="1" applyFill="1" applyBorder="1" applyAlignment="1">
      <alignment horizontal="center" vertical="center" readingOrder="1"/>
    </xf>
    <xf numFmtId="4" fontId="8" fillId="3" borderId="19" xfId="0" applyFont="1" applyFill="1" applyBorder="1" applyAlignment="1">
      <alignment horizontal="center" vertical="center" readingOrder="1"/>
    </xf>
    <xf numFmtId="10" fontId="8" fillId="0" borderId="18" xfId="0" applyNumberFormat="1" applyFont="1" applyFill="1" applyBorder="1" applyAlignment="1">
      <alignment vertical="center" readingOrder="1"/>
    </xf>
    <xf numFmtId="4" fontId="8" fillId="0" borderId="2" xfId="0" applyFont="1" applyFill="1" applyBorder="1" applyAlignment="1">
      <alignment horizontal="left" vertical="center" wrapText="1" readingOrder="1"/>
    </xf>
    <xf numFmtId="4" fontId="8" fillId="0" borderId="3" xfId="0" applyFont="1" applyFill="1" applyBorder="1" applyAlignment="1">
      <alignment horizontal="left" vertical="center" wrapText="1" readingOrder="1"/>
    </xf>
    <xf numFmtId="4" fontId="8" fillId="0" borderId="4" xfId="0" applyFont="1" applyFill="1" applyBorder="1" applyAlignment="1">
      <alignment horizontal="left" vertical="center" wrapText="1" readingOrder="1"/>
    </xf>
    <xf numFmtId="4" fontId="8" fillId="2" borderId="20" xfId="0" applyFont="1" applyFill="1" applyBorder="1" applyAlignment="1">
      <alignment horizontal="center" vertical="center" wrapText="1" readingOrder="1"/>
    </xf>
    <xf numFmtId="4" fontId="8" fillId="0" borderId="14" xfId="0" applyFont="1" applyFill="1" applyBorder="1" applyAlignment="1">
      <alignment vertical="center" readingOrder="1"/>
    </xf>
    <xf numFmtId="10" fontId="8" fillId="0" borderId="19" xfId="0" applyNumberFormat="1" applyFont="1" applyFill="1" applyBorder="1" applyAlignment="1">
      <alignment vertical="center" readingOrder="1"/>
    </xf>
    <xf numFmtId="4" fontId="8" fillId="0" borderId="5" xfId="0" applyFont="1" applyFill="1" applyBorder="1" applyAlignment="1">
      <alignment horizontal="left" vertical="center" wrapText="1" readingOrder="1"/>
    </xf>
    <xf numFmtId="4" fontId="8" fillId="0" borderId="0" xfId="0" applyFont="1" applyFill="1" applyBorder="1" applyAlignment="1">
      <alignment horizontal="left" vertical="center" wrapText="1" readingOrder="1"/>
    </xf>
    <xf numFmtId="4" fontId="8" fillId="0" borderId="6" xfId="0" applyFont="1" applyFill="1" applyBorder="1" applyAlignment="1">
      <alignment horizontal="left" vertical="center" wrapText="1" readingOrder="1"/>
    </xf>
    <xf numFmtId="4" fontId="2" fillId="0" borderId="5" xfId="0" applyFont="1" applyFill="1" applyBorder="1" applyAlignment="1">
      <alignment vertical="center" wrapText="1" readingOrder="1"/>
    </xf>
    <xf numFmtId="164" fontId="2" fillId="0" borderId="0" xfId="1" applyFont="1" applyFill="1" applyBorder="1" applyAlignment="1">
      <alignment horizontal="center" vertical="center" readingOrder="1"/>
    </xf>
    <xf numFmtId="4" fontId="2" fillId="0" borderId="0" xfId="0" applyNumberFormat="1" applyFont="1" applyFill="1" applyBorder="1" applyAlignment="1">
      <alignment vertical="center" readingOrder="1"/>
    </xf>
    <xf numFmtId="4" fontId="2" fillId="0" borderId="6" xfId="0" applyNumberFormat="1" applyFont="1" applyFill="1" applyBorder="1" applyAlignment="1">
      <alignment vertical="center" readingOrder="1"/>
    </xf>
    <xf numFmtId="4" fontId="8" fillId="2" borderId="13" xfId="0" applyFont="1" applyFill="1" applyBorder="1" applyAlignment="1">
      <alignment horizontal="center" vertical="center" wrapText="1" readingOrder="1"/>
    </xf>
    <xf numFmtId="4" fontId="8" fillId="0" borderId="5" xfId="0" applyFont="1" applyFill="1" applyBorder="1" applyAlignment="1">
      <alignment vertical="center" readingOrder="1"/>
    </xf>
    <xf numFmtId="4" fontId="8" fillId="0" borderId="0" xfId="0" applyFont="1" applyFill="1" applyBorder="1" applyAlignment="1">
      <alignment vertical="center" readingOrder="1"/>
    </xf>
    <xf numFmtId="3" fontId="8" fillId="0" borderId="0" xfId="0" quotePrefix="1" applyNumberFormat="1" applyFont="1" applyFill="1" applyBorder="1" applyAlignment="1">
      <alignment horizontal="left" vertical="center" readingOrder="1"/>
    </xf>
    <xf numFmtId="4" fontId="4" fillId="2" borderId="0" xfId="0" applyFont="1" applyFill="1" applyBorder="1" applyAlignment="1">
      <alignment vertical="center" wrapText="1" readingOrder="1"/>
    </xf>
    <xf numFmtId="4" fontId="8" fillId="0" borderId="2" xfId="0" applyFont="1" applyFill="1" applyBorder="1" applyAlignment="1">
      <alignment vertical="center" readingOrder="1"/>
    </xf>
    <xf numFmtId="10" fontId="8" fillId="0" borderId="4" xfId="0" applyNumberFormat="1" applyFont="1" applyFill="1" applyBorder="1" applyAlignment="1">
      <alignment vertical="center" readingOrder="1"/>
    </xf>
    <xf numFmtId="164" fontId="8" fillId="0" borderId="3" xfId="1" applyFont="1" applyFill="1" applyBorder="1" applyAlignment="1">
      <alignment horizontal="center" vertical="center" readingOrder="1"/>
    </xf>
    <xf numFmtId="4" fontId="8" fillId="0" borderId="0" xfId="0" applyNumberFormat="1" applyFont="1" applyFill="1" applyBorder="1" applyAlignment="1">
      <alignment vertical="center" readingOrder="1"/>
    </xf>
    <xf numFmtId="4" fontId="8" fillId="0" borderId="6" xfId="0" applyFont="1" applyFill="1" applyBorder="1" applyAlignment="1">
      <alignment vertical="distributed" readingOrder="1"/>
    </xf>
    <xf numFmtId="4" fontId="8" fillId="0" borderId="3" xfId="0" applyFont="1" applyFill="1" applyBorder="1" applyAlignment="1">
      <alignment vertical="center" readingOrder="1"/>
    </xf>
    <xf numFmtId="4" fontId="8" fillId="0" borderId="4" xfId="0" applyFont="1" applyFill="1" applyBorder="1" applyAlignment="1">
      <alignment vertical="center" readingOrder="1"/>
    </xf>
    <xf numFmtId="4" fontId="8" fillId="0" borderId="21" xfId="0" applyFont="1" applyFill="1" applyBorder="1" applyAlignment="1">
      <alignment horizontal="center" vertical="center" readingOrder="1"/>
    </xf>
    <xf numFmtId="10" fontId="8" fillId="3" borderId="21" xfId="3" applyNumberFormat="1" applyFont="1" applyFill="1" applyBorder="1" applyAlignment="1">
      <alignment horizontal="center" vertical="center" readingOrder="1"/>
    </xf>
    <xf numFmtId="10" fontId="8" fillId="0" borderId="2" xfId="3" applyNumberFormat="1" applyFont="1" applyFill="1" applyBorder="1" applyAlignment="1">
      <alignment horizontal="left" vertical="center" readingOrder="1"/>
    </xf>
    <xf numFmtId="10" fontId="8" fillId="0" borderId="4" xfId="0" applyNumberFormat="1" applyFont="1" applyFill="1" applyBorder="1" applyAlignment="1">
      <alignment horizontal="center" vertical="center" readingOrder="1"/>
    </xf>
    <xf numFmtId="10" fontId="8" fillId="2" borderId="21" xfId="3" applyNumberFormat="1" applyFont="1" applyFill="1" applyBorder="1" applyAlignment="1">
      <alignment horizontal="center" vertical="center" readingOrder="1"/>
    </xf>
    <xf numFmtId="10" fontId="8" fillId="0" borderId="5" xfId="3" applyNumberFormat="1" applyFont="1" applyFill="1" applyBorder="1" applyAlignment="1">
      <alignment horizontal="left" vertical="center" readingOrder="1"/>
    </xf>
    <xf numFmtId="10" fontId="8" fillId="0" borderId="6" xfId="0" applyNumberFormat="1" applyFont="1" applyFill="1" applyBorder="1" applyAlignment="1">
      <alignment horizontal="center" vertical="center" readingOrder="1"/>
    </xf>
    <xf numFmtId="4" fontId="8" fillId="0" borderId="9" xfId="0" applyFont="1" applyFill="1" applyBorder="1" applyAlignment="1">
      <alignment horizontal="center" vertical="center" readingOrder="1"/>
    </xf>
    <xf numFmtId="10" fontId="8" fillId="2" borderId="9" xfId="3" applyNumberFormat="1" applyFont="1" applyFill="1" applyBorder="1" applyAlignment="1">
      <alignment horizontal="center" vertical="center" readingOrder="1"/>
    </xf>
    <xf numFmtId="4" fontId="2" fillId="0" borderId="14" xfId="0" applyFont="1" applyFill="1" applyBorder="1" applyAlignment="1">
      <alignment vertical="center" wrapText="1" readingOrder="1"/>
    </xf>
    <xf numFmtId="4" fontId="2" fillId="0" borderId="15" xfId="0" applyFont="1" applyFill="1" applyBorder="1" applyAlignment="1">
      <alignment vertical="center" readingOrder="1"/>
    </xf>
    <xf numFmtId="164" fontId="2" fillId="0" borderId="15" xfId="1" applyFont="1" applyFill="1" applyBorder="1" applyAlignment="1">
      <alignment horizontal="center" vertical="center" readingOrder="1"/>
    </xf>
    <xf numFmtId="4" fontId="2" fillId="0" borderId="15" xfId="0" applyNumberFormat="1" applyFont="1" applyFill="1" applyBorder="1" applyAlignment="1">
      <alignment vertical="center" readingOrder="1"/>
    </xf>
    <xf numFmtId="4" fontId="2" fillId="0" borderId="16" xfId="0" applyNumberFormat="1" applyFont="1" applyFill="1" applyBorder="1" applyAlignment="1">
      <alignment vertical="center" readingOrder="1"/>
    </xf>
    <xf numFmtId="1" fontId="10" fillId="2" borderId="9" xfId="0" applyNumberFormat="1" applyFont="1" applyFill="1" applyBorder="1" applyAlignment="1">
      <alignment horizontal="center" vertical="center" wrapText="1" readingOrder="1"/>
    </xf>
    <xf numFmtId="1" fontId="10" fillId="2" borderId="3" xfId="0" applyNumberFormat="1" applyFont="1" applyFill="1" applyBorder="1" applyAlignment="1">
      <alignment horizontal="center" vertical="center" wrapText="1" readingOrder="1"/>
    </xf>
    <xf numFmtId="1" fontId="10" fillId="2" borderId="21" xfId="0" applyNumberFormat="1" applyFont="1" applyFill="1" applyBorder="1" applyAlignment="1">
      <alignment horizontal="center" vertical="center" wrapText="1" readingOrder="1"/>
    </xf>
    <xf numFmtId="164" fontId="10" fillId="2" borderId="21" xfId="1" applyFont="1" applyFill="1" applyBorder="1" applyAlignment="1" applyProtection="1">
      <alignment horizontal="center" vertical="center" wrapText="1" readingOrder="1"/>
      <protection locked="0"/>
    </xf>
    <xf numFmtId="4" fontId="10" fillId="2" borderId="17" xfId="0" applyNumberFormat="1" applyFont="1" applyFill="1" applyBorder="1" applyAlignment="1">
      <alignment horizontal="center" vertical="center" readingOrder="1"/>
    </xf>
    <xf numFmtId="4" fontId="10" fillId="2" borderId="18" xfId="0" applyNumberFormat="1" applyFont="1" applyFill="1" applyBorder="1" applyAlignment="1">
      <alignment horizontal="center" vertical="center" readingOrder="1"/>
    </xf>
    <xf numFmtId="4" fontId="10" fillId="2" borderId="19" xfId="0" applyNumberFormat="1" applyFont="1" applyFill="1" applyBorder="1" applyAlignment="1">
      <alignment horizontal="center" vertical="center" readingOrder="1"/>
    </xf>
    <xf numFmtId="1" fontId="10" fillId="2" borderId="20" xfId="0" applyNumberFormat="1" applyFont="1" applyFill="1" applyBorder="1" applyAlignment="1">
      <alignment horizontal="center" vertical="center" wrapText="1" readingOrder="1"/>
    </xf>
    <xf numFmtId="1" fontId="10" fillId="2" borderId="0" xfId="0" applyNumberFormat="1" applyFont="1" applyFill="1" applyBorder="1" applyAlignment="1">
      <alignment horizontal="center" vertical="center" wrapText="1" readingOrder="1"/>
    </xf>
    <xf numFmtId="4" fontId="10" fillId="2" borderId="14" xfId="0" applyNumberFormat="1" applyFont="1" applyFill="1" applyBorder="1" applyAlignment="1">
      <alignment horizontal="center" vertical="center" readingOrder="1"/>
    </xf>
    <xf numFmtId="4" fontId="10" fillId="2" borderId="15" xfId="0" applyNumberFormat="1" applyFont="1" applyFill="1" applyBorder="1" applyAlignment="1">
      <alignment horizontal="center" vertical="center" readingOrder="1"/>
    </xf>
    <xf numFmtId="4" fontId="10" fillId="2" borderId="21" xfId="0" applyNumberFormat="1" applyFont="1" applyFill="1" applyBorder="1" applyAlignment="1">
      <alignment horizontal="center" vertical="center" readingOrder="1"/>
    </xf>
    <xf numFmtId="1" fontId="10" fillId="2" borderId="13" xfId="0" applyNumberFormat="1" applyFont="1" applyFill="1" applyBorder="1" applyAlignment="1">
      <alignment horizontal="center" vertical="center" wrapText="1" readingOrder="1"/>
    </xf>
    <xf numFmtId="1" fontId="10" fillId="2" borderId="15" xfId="0" applyNumberFormat="1" applyFont="1" applyFill="1" applyBorder="1" applyAlignment="1">
      <alignment horizontal="center" vertical="center" wrapText="1" readingOrder="1"/>
    </xf>
    <xf numFmtId="4" fontId="10" fillId="2" borderId="21" xfId="0" applyNumberFormat="1" applyFont="1" applyFill="1" applyBorder="1" applyAlignment="1">
      <alignment horizontal="center" vertical="center" wrapText="1" readingOrder="1"/>
    </xf>
    <xf numFmtId="4" fontId="10" fillId="0" borderId="2" xfId="0" applyFont="1" applyFill="1" applyBorder="1" applyAlignment="1">
      <alignment horizontal="center" vertical="center" wrapText="1" readingOrder="1"/>
    </xf>
    <xf numFmtId="4" fontId="10" fillId="0" borderId="3" xfId="0" applyFont="1" applyFill="1" applyBorder="1" applyAlignment="1">
      <alignment horizontal="center" vertical="center" wrapText="1" readingOrder="1"/>
    </xf>
    <xf numFmtId="4" fontId="10" fillId="0" borderId="4" xfId="0" applyFont="1" applyFill="1" applyBorder="1" applyAlignment="1">
      <alignment horizontal="center" vertical="center" wrapText="1" readingOrder="1"/>
    </xf>
    <xf numFmtId="0" fontId="7" fillId="4" borderId="22" xfId="0" applyNumberFormat="1" applyFont="1" applyFill="1" applyBorder="1" applyAlignment="1">
      <alignment horizontal="center" vertical="center" wrapText="1" readingOrder="1"/>
    </xf>
    <xf numFmtId="49" fontId="7" fillId="4" borderId="22" xfId="0" applyNumberFormat="1" applyFont="1" applyFill="1" applyBorder="1" applyAlignment="1">
      <alignment horizontal="center" vertical="center" wrapText="1" readingOrder="1"/>
    </xf>
    <xf numFmtId="49" fontId="7" fillId="4" borderId="23" xfId="0" applyNumberFormat="1" applyFont="1" applyFill="1" applyBorder="1" applyAlignment="1">
      <alignment horizontal="left" vertical="center" wrapText="1" readingOrder="1"/>
    </xf>
    <xf numFmtId="49" fontId="7" fillId="4" borderId="24" xfId="0" applyNumberFormat="1" applyFont="1" applyFill="1" applyBorder="1" applyAlignment="1">
      <alignment horizontal="left" vertical="center" wrapText="1" readingOrder="1"/>
    </xf>
    <xf numFmtId="49" fontId="7" fillId="4" borderId="25" xfId="0" applyNumberFormat="1" applyFont="1" applyFill="1" applyBorder="1" applyAlignment="1">
      <alignment horizontal="left" vertical="center" wrapText="1" readingOrder="1"/>
    </xf>
    <xf numFmtId="49" fontId="8" fillId="4" borderId="22" xfId="0" applyNumberFormat="1" applyFont="1" applyFill="1" applyBorder="1" applyAlignment="1">
      <alignment horizontal="center" vertical="center" wrapText="1" readingOrder="1"/>
    </xf>
    <xf numFmtId="164" fontId="8" fillId="4" borderId="22" xfId="1" applyFont="1" applyFill="1" applyBorder="1" applyAlignment="1">
      <alignment horizontal="center" vertical="center" wrapText="1" readingOrder="1"/>
    </xf>
    <xf numFmtId="4" fontId="8" fillId="4" borderId="22" xfId="0" applyNumberFormat="1" applyFont="1" applyFill="1" applyBorder="1" applyAlignment="1">
      <alignment vertical="center" readingOrder="1"/>
    </xf>
    <xf numFmtId="4" fontId="7" fillId="4" borderId="26" xfId="0" applyNumberFormat="1" applyFont="1" applyFill="1" applyBorder="1" applyAlignment="1">
      <alignment vertical="center" readingOrder="1"/>
    </xf>
    <xf numFmtId="3" fontId="8" fillId="0" borderId="21" xfId="0" applyNumberFormat="1" applyFont="1" applyFill="1" applyBorder="1" applyAlignment="1">
      <alignment horizontal="center" vertical="center" wrapText="1" readingOrder="1"/>
    </xf>
    <xf numFmtId="49" fontId="11" fillId="0" borderId="21" xfId="0" applyNumberFormat="1" applyFont="1" applyFill="1" applyBorder="1" applyAlignment="1">
      <alignment horizontal="center" vertical="center" wrapText="1" readingOrder="1"/>
    </xf>
    <xf numFmtId="49" fontId="8" fillId="0" borderId="21" xfId="0" applyNumberFormat="1" applyFont="1" applyFill="1" applyBorder="1" applyAlignment="1">
      <alignment horizontal="center" vertical="center" wrapText="1" readingOrder="1"/>
    </xf>
    <xf numFmtId="0" fontId="7" fillId="0" borderId="21" xfId="0" applyNumberFormat="1" applyFont="1" applyFill="1" applyBorder="1" applyAlignment="1">
      <alignment vertical="center" wrapText="1" readingOrder="1"/>
    </xf>
    <xf numFmtId="43" fontId="8" fillId="0" borderId="21" xfId="1" applyNumberFormat="1" applyFont="1" applyFill="1" applyBorder="1" applyAlignment="1">
      <alignment horizontal="center" vertical="center" wrapText="1" readingOrder="1"/>
    </xf>
    <xf numFmtId="164" fontId="8" fillId="2" borderId="21" xfId="1" applyFont="1" applyFill="1" applyBorder="1" applyAlignment="1">
      <alignment vertical="center" wrapText="1" readingOrder="1"/>
    </xf>
    <xf numFmtId="49" fontId="8" fillId="5" borderId="21" xfId="0" applyNumberFormat="1" applyFont="1" applyFill="1" applyBorder="1" applyAlignment="1">
      <alignment horizontal="center" vertical="center" wrapText="1" readingOrder="1"/>
    </xf>
    <xf numFmtId="49" fontId="8" fillId="5" borderId="9" xfId="0" applyNumberFormat="1" applyFont="1" applyFill="1" applyBorder="1" applyAlignment="1">
      <alignment horizontal="center" vertical="center" wrapText="1" readingOrder="1"/>
    </xf>
    <xf numFmtId="0" fontId="8" fillId="5" borderId="21" xfId="0" applyNumberFormat="1" applyFont="1" applyFill="1" applyBorder="1" applyAlignment="1">
      <alignment vertical="center" wrapText="1" readingOrder="1"/>
    </xf>
    <xf numFmtId="43" fontId="8" fillId="5" borderId="21" xfId="1" applyNumberFormat="1" applyFont="1" applyFill="1" applyBorder="1" applyAlignment="1">
      <alignment horizontal="center" vertical="center" wrapText="1" readingOrder="1"/>
    </xf>
    <xf numFmtId="43" fontId="8" fillId="5" borderId="21" xfId="1" applyNumberFormat="1" applyFont="1" applyFill="1" applyBorder="1" applyAlignment="1">
      <alignment vertical="center" wrapText="1" readingOrder="1"/>
    </xf>
    <xf numFmtId="10" fontId="7" fillId="5" borderId="19" xfId="2" applyNumberFormat="1" applyFont="1" applyFill="1" applyBorder="1" applyAlignment="1">
      <alignment horizontal="center" vertical="center" readingOrder="1"/>
    </xf>
    <xf numFmtId="4" fontId="4" fillId="0" borderId="0" xfId="0" applyFont="1" applyFill="1" applyBorder="1" applyAlignment="1">
      <alignment vertical="center" readingOrder="1"/>
    </xf>
    <xf numFmtId="0" fontId="8" fillId="0" borderId="21" xfId="0" applyNumberFormat="1" applyFont="1" applyFill="1" applyBorder="1" applyAlignment="1">
      <alignment horizontal="center" vertical="center" readingOrder="1"/>
    </xf>
    <xf numFmtId="49" fontId="8" fillId="2" borderId="9" xfId="0" applyNumberFormat="1" applyFont="1" applyFill="1" applyBorder="1" applyAlignment="1">
      <alignment horizontal="center" vertical="center" wrapText="1" readingOrder="1"/>
    </xf>
    <xf numFmtId="49" fontId="8" fillId="0" borderId="17" xfId="0" applyNumberFormat="1" applyFont="1" applyFill="1" applyBorder="1" applyAlignment="1">
      <alignment vertical="center" wrapText="1" readingOrder="1"/>
    </xf>
    <xf numFmtId="49" fontId="8" fillId="0" borderId="18" xfId="0" applyNumberFormat="1" applyFont="1" applyFill="1" applyBorder="1" applyAlignment="1">
      <alignment vertical="center" wrapText="1" readingOrder="1"/>
    </xf>
    <xf numFmtId="49" fontId="8" fillId="0" borderId="19" xfId="0" applyNumberFormat="1" applyFont="1" applyFill="1" applyBorder="1" applyAlignment="1">
      <alignment vertical="center" wrapText="1" readingOrder="1"/>
    </xf>
    <xf numFmtId="49" fontId="8" fillId="2" borderId="21" xfId="0" applyNumberFormat="1" applyFont="1" applyFill="1" applyBorder="1" applyAlignment="1">
      <alignment horizontal="center" vertical="center" wrapText="1" readingOrder="1"/>
    </xf>
    <xf numFmtId="43" fontId="8" fillId="0" borderId="13" xfId="1" applyNumberFormat="1" applyFont="1" applyFill="1" applyBorder="1" applyAlignment="1">
      <alignment horizontal="center" vertical="center" wrapText="1" readingOrder="1"/>
    </xf>
    <xf numFmtId="43" fontId="8" fillId="2" borderId="21" xfId="1" applyNumberFormat="1" applyFont="1" applyFill="1" applyBorder="1" applyAlignment="1">
      <alignment vertical="center" wrapText="1" readingOrder="1"/>
    </xf>
    <xf numFmtId="43" fontId="8" fillId="2" borderId="13" xfId="1" applyNumberFormat="1" applyFont="1" applyFill="1" applyBorder="1" applyAlignment="1">
      <alignment vertical="center" readingOrder="1"/>
    </xf>
    <xf numFmtId="43" fontId="8" fillId="0" borderId="13" xfId="1" applyNumberFormat="1" applyFont="1" applyFill="1" applyBorder="1" applyAlignment="1">
      <alignment horizontal="right" vertical="center" wrapText="1" readingOrder="1"/>
    </xf>
    <xf numFmtId="10" fontId="7" fillId="0" borderId="19" xfId="2" applyNumberFormat="1" applyFont="1" applyFill="1" applyBorder="1" applyAlignment="1">
      <alignment horizontal="center" vertical="center" wrapText="1" readingOrder="1"/>
    </xf>
    <xf numFmtId="4" fontId="12" fillId="2" borderId="0" xfId="0" applyFont="1" applyFill="1" applyBorder="1" applyAlignment="1">
      <alignment vertical="center" readingOrder="1"/>
    </xf>
    <xf numFmtId="4" fontId="13" fillId="2" borderId="0" xfId="0" applyFont="1" applyFill="1" applyBorder="1" applyAlignment="1">
      <alignment vertical="center" readingOrder="1"/>
    </xf>
    <xf numFmtId="49" fontId="8" fillId="2" borderId="13" xfId="0" applyNumberFormat="1" applyFont="1" applyFill="1" applyBorder="1" applyAlignment="1">
      <alignment horizontal="center" vertical="center" wrapText="1" readingOrder="1"/>
    </xf>
    <xf numFmtId="49" fontId="8" fillId="0" borderId="21" xfId="0" applyNumberFormat="1" applyFont="1" applyFill="1" applyBorder="1" applyAlignment="1">
      <alignment vertical="center" wrapText="1" readingOrder="1"/>
    </xf>
    <xf numFmtId="3" fontId="8" fillId="2" borderId="13" xfId="0" applyNumberFormat="1" applyFont="1" applyFill="1" applyBorder="1" applyAlignment="1">
      <alignment horizontal="center" vertical="center" wrapText="1" readingOrder="1"/>
    </xf>
    <xf numFmtId="49" fontId="8" fillId="2" borderId="17" xfId="0" applyNumberFormat="1" applyFont="1" applyFill="1" applyBorder="1" applyAlignment="1">
      <alignment horizontal="left" vertical="center" wrapText="1" readingOrder="1"/>
    </xf>
    <xf numFmtId="49" fontId="8" fillId="2" borderId="18" xfId="0" applyNumberFormat="1" applyFont="1" applyFill="1" applyBorder="1" applyAlignment="1">
      <alignment horizontal="left" vertical="center" wrapText="1" readingOrder="1"/>
    </xf>
    <xf numFmtId="49" fontId="8" fillId="2" borderId="19" xfId="0" applyNumberFormat="1" applyFont="1" applyFill="1" applyBorder="1" applyAlignment="1">
      <alignment horizontal="left" vertical="center" wrapText="1" readingOrder="1"/>
    </xf>
    <xf numFmtId="3" fontId="8" fillId="0" borderId="13" xfId="0" applyNumberFormat="1" applyFont="1" applyFill="1" applyBorder="1" applyAlignment="1">
      <alignment horizontal="center" vertical="center" wrapText="1" readingOrder="1"/>
    </xf>
    <xf numFmtId="0" fontId="8" fillId="2" borderId="17" xfId="0" applyNumberFormat="1" applyFont="1" applyFill="1" applyBorder="1" applyAlignment="1">
      <alignment horizontal="left" vertical="center" wrapText="1" readingOrder="1"/>
    </xf>
    <xf numFmtId="0" fontId="8" fillId="2" borderId="18" xfId="0" applyNumberFormat="1" applyFont="1" applyFill="1" applyBorder="1" applyAlignment="1">
      <alignment horizontal="left" vertical="center" wrapText="1" readingOrder="1"/>
    </xf>
    <xf numFmtId="0" fontId="8" fillId="2" borderId="19" xfId="0" applyNumberFormat="1" applyFont="1" applyFill="1" applyBorder="1" applyAlignment="1">
      <alignment horizontal="left" vertical="center" wrapText="1" readingOrder="1"/>
    </xf>
    <xf numFmtId="0" fontId="8" fillId="0" borderId="21" xfId="0" applyNumberFormat="1" applyFont="1" applyFill="1" applyBorder="1" applyAlignment="1">
      <alignment horizontal="center" vertical="center" wrapText="1" readingOrder="1"/>
    </xf>
    <xf numFmtId="49" fontId="8" fillId="0" borderId="17" xfId="0" applyNumberFormat="1" applyFont="1" applyFill="1" applyBorder="1" applyAlignment="1">
      <alignment horizontal="left" vertical="center" wrapText="1" readingOrder="1"/>
    </xf>
    <xf numFmtId="49" fontId="8" fillId="0" borderId="18" xfId="0" applyNumberFormat="1" applyFont="1" applyFill="1" applyBorder="1" applyAlignment="1">
      <alignment horizontal="left" vertical="center" wrapText="1" readingOrder="1"/>
    </xf>
    <xf numFmtId="49" fontId="8" fillId="0" borderId="19" xfId="0" applyNumberFormat="1" applyFont="1" applyFill="1" applyBorder="1" applyAlignment="1">
      <alignment horizontal="left" vertical="center" wrapText="1" readingOrder="1"/>
    </xf>
    <xf numFmtId="43" fontId="8" fillId="0" borderId="21" xfId="1" applyNumberFormat="1" applyFont="1" applyFill="1" applyBorder="1" applyAlignment="1">
      <alignment vertical="center" wrapText="1" readingOrder="1"/>
    </xf>
    <xf numFmtId="164" fontId="8" fillId="2" borderId="21" xfId="1" applyFont="1" applyFill="1" applyBorder="1" applyAlignment="1">
      <alignment horizontal="right" vertical="center" readingOrder="1"/>
    </xf>
    <xf numFmtId="0" fontId="8" fillId="0" borderId="17" xfId="0" applyNumberFormat="1" applyFont="1" applyFill="1" applyBorder="1" applyAlignment="1">
      <alignment horizontal="left" vertical="center" wrapText="1" readingOrder="1"/>
    </xf>
    <xf numFmtId="0" fontId="8" fillId="0" borderId="18" xfId="0" applyNumberFormat="1" applyFont="1" applyFill="1" applyBorder="1" applyAlignment="1">
      <alignment horizontal="left" vertical="center" wrapText="1" readingOrder="1"/>
    </xf>
    <xf numFmtId="0" fontId="8" fillId="0" borderId="19" xfId="0" applyNumberFormat="1" applyFont="1" applyFill="1" applyBorder="1" applyAlignment="1">
      <alignment horizontal="left" vertical="center" wrapText="1" readingOrder="1"/>
    </xf>
    <xf numFmtId="0" fontId="8" fillId="0" borderId="13" xfId="0" applyNumberFormat="1" applyFont="1" applyFill="1" applyBorder="1" applyAlignment="1">
      <alignment vertical="center" wrapText="1" readingOrder="1"/>
    </xf>
    <xf numFmtId="0" fontId="8" fillId="2" borderId="13" xfId="0" applyNumberFormat="1" applyFont="1" applyFill="1" applyBorder="1" applyAlignment="1">
      <alignment vertical="center" wrapText="1" readingOrder="1"/>
    </xf>
    <xf numFmtId="0" fontId="7" fillId="4" borderId="21" xfId="0" applyNumberFormat="1" applyFont="1" applyFill="1" applyBorder="1" applyAlignment="1">
      <alignment horizontal="center" vertical="center" wrapText="1" readingOrder="1"/>
    </xf>
    <xf numFmtId="49" fontId="7" fillId="4" borderId="21" xfId="0" applyNumberFormat="1" applyFont="1" applyFill="1" applyBorder="1" applyAlignment="1">
      <alignment horizontal="center" vertical="center" wrapText="1" readingOrder="1"/>
    </xf>
    <xf numFmtId="49" fontId="7" fillId="4" borderId="21" xfId="0" applyNumberFormat="1" applyFont="1" applyFill="1" applyBorder="1" applyAlignment="1">
      <alignment horizontal="left" vertical="center" wrapText="1" readingOrder="1"/>
    </xf>
    <xf numFmtId="49" fontId="8" fillId="4" borderId="21" xfId="0" applyNumberFormat="1" applyFont="1" applyFill="1" applyBorder="1" applyAlignment="1">
      <alignment horizontal="center" vertical="center" wrapText="1" readingOrder="1"/>
    </xf>
    <xf numFmtId="164" fontId="8" fillId="4" borderId="21" xfId="1" applyFont="1" applyFill="1" applyBorder="1" applyAlignment="1">
      <alignment horizontal="center" vertical="center" wrapText="1" readingOrder="1"/>
    </xf>
    <xf numFmtId="4" fontId="8" fillId="4" borderId="21" xfId="0" applyNumberFormat="1" applyFont="1" applyFill="1" applyBorder="1" applyAlignment="1">
      <alignment vertical="center" readingOrder="1"/>
    </xf>
    <xf numFmtId="49" fontId="8" fillId="0" borderId="13" xfId="0" applyNumberFormat="1" applyFont="1" applyFill="1" applyBorder="1" applyAlignment="1">
      <alignment horizontal="center" vertical="center" wrapText="1" readingOrder="1"/>
    </xf>
    <xf numFmtId="164" fontId="8" fillId="2" borderId="13" xfId="1" applyFont="1" applyFill="1" applyBorder="1" applyAlignment="1">
      <alignment horizontal="right" vertical="center" readingOrder="1"/>
    </xf>
    <xf numFmtId="49" fontId="8" fillId="0" borderId="14" xfId="0" applyNumberFormat="1" applyFont="1" applyFill="1" applyBorder="1" applyAlignment="1">
      <alignment horizontal="left" vertical="center" wrapText="1" readingOrder="1"/>
    </xf>
    <xf numFmtId="49" fontId="8" fillId="0" borderId="15" xfId="0" applyNumberFormat="1" applyFont="1" applyFill="1" applyBorder="1" applyAlignment="1">
      <alignment horizontal="left" vertical="center" wrapText="1" readingOrder="1"/>
    </xf>
    <xf numFmtId="49" fontId="8" fillId="0" borderId="16" xfId="0" applyNumberFormat="1" applyFont="1" applyFill="1" applyBorder="1" applyAlignment="1">
      <alignment horizontal="left" vertical="center" wrapText="1" readingOrder="1"/>
    </xf>
    <xf numFmtId="49" fontId="8" fillId="2" borderId="21" xfId="0" applyNumberFormat="1" applyFont="1" applyFill="1" applyBorder="1" applyAlignment="1">
      <alignment horizontal="center" vertical="center" wrapText="1"/>
    </xf>
    <xf numFmtId="49" fontId="8" fillId="2" borderId="14" xfId="0" applyNumberFormat="1" applyFont="1" applyFill="1" applyBorder="1" applyAlignment="1">
      <alignment horizontal="left" vertical="center" wrapText="1" readingOrder="1"/>
    </xf>
    <xf numFmtId="49" fontId="8" fillId="2" borderId="15" xfId="0" applyNumberFormat="1" applyFont="1" applyFill="1" applyBorder="1" applyAlignment="1">
      <alignment horizontal="left" vertical="center" wrapText="1" readingOrder="1"/>
    </xf>
    <xf numFmtId="49" fontId="8" fillId="2" borderId="16" xfId="0" applyNumberFormat="1" applyFont="1" applyFill="1" applyBorder="1" applyAlignment="1">
      <alignment horizontal="left" vertical="center" wrapText="1" readingOrder="1"/>
    </xf>
    <xf numFmtId="43" fontId="8" fillId="2" borderId="13" xfId="1" applyNumberFormat="1" applyFont="1" applyFill="1" applyBorder="1" applyAlignment="1">
      <alignment horizontal="center" vertical="center" wrapText="1" readingOrder="1"/>
    </xf>
    <xf numFmtId="164" fontId="8" fillId="0" borderId="21" xfId="1" applyFont="1" applyFill="1" applyBorder="1" applyAlignment="1">
      <alignment horizontal="right" vertical="center" readingOrder="1"/>
    </xf>
    <xf numFmtId="4" fontId="8" fillId="3" borderId="0" xfId="0" applyFont="1" applyFill="1" applyBorder="1" applyAlignment="1">
      <alignment vertical="center" readingOrder="1"/>
    </xf>
    <xf numFmtId="4" fontId="2" fillId="3" borderId="0" xfId="0" applyFont="1" applyFill="1" applyBorder="1" applyAlignment="1">
      <alignment vertical="center" readingOrder="1"/>
    </xf>
    <xf numFmtId="43" fontId="8" fillId="5" borderId="13" xfId="1" applyNumberFormat="1" applyFont="1" applyFill="1" applyBorder="1" applyAlignment="1">
      <alignment vertical="center" readingOrder="1"/>
    </xf>
    <xf numFmtId="43" fontId="8" fillId="5" borderId="13" xfId="1" applyNumberFormat="1" applyFont="1" applyFill="1" applyBorder="1" applyAlignment="1">
      <alignment horizontal="right" vertical="center" wrapText="1" readingOrder="1"/>
    </xf>
    <xf numFmtId="49" fontId="8" fillId="2" borderId="21" xfId="0" applyNumberFormat="1" applyFont="1" applyFill="1" applyBorder="1" applyAlignment="1">
      <alignment horizontal="center" vertical="center"/>
    </xf>
    <xf numFmtId="4" fontId="14" fillId="2" borderId="17" xfId="0" applyFont="1" applyFill="1" applyBorder="1" applyAlignment="1">
      <alignment horizontal="left" vertical="center" wrapText="1"/>
    </xf>
    <xf numFmtId="4" fontId="14" fillId="2" borderId="18" xfId="0" applyFont="1" applyFill="1" applyBorder="1" applyAlignment="1">
      <alignment horizontal="left" vertical="center" wrapText="1"/>
    </xf>
    <xf numFmtId="4" fontId="14" fillId="2" borderId="19" xfId="0" applyFont="1" applyFill="1" applyBorder="1" applyAlignment="1">
      <alignment horizontal="left" vertical="center" wrapText="1"/>
    </xf>
    <xf numFmtId="4" fontId="8" fillId="2" borderId="17" xfId="0" applyFont="1" applyFill="1" applyBorder="1" applyAlignment="1">
      <alignment horizontal="left" vertical="center" wrapText="1"/>
    </xf>
    <xf numFmtId="4" fontId="8" fillId="2" borderId="18" xfId="0" applyFont="1" applyFill="1" applyBorder="1" applyAlignment="1">
      <alignment horizontal="left" vertical="center" wrapText="1"/>
    </xf>
    <xf numFmtId="4" fontId="8" fillId="2" borderId="19" xfId="0" applyFont="1" applyFill="1" applyBorder="1" applyAlignment="1">
      <alignment horizontal="left" vertical="center" wrapText="1"/>
    </xf>
    <xf numFmtId="4" fontId="14" fillId="2" borderId="17" xfId="0" applyFont="1" applyFill="1" applyBorder="1" applyAlignment="1">
      <alignment horizontal="left" vertical="top" wrapText="1"/>
    </xf>
    <xf numFmtId="4" fontId="14" fillId="2" borderId="18" xfId="0" applyFont="1" applyFill="1" applyBorder="1" applyAlignment="1">
      <alignment horizontal="left" vertical="top" wrapText="1"/>
    </xf>
    <xf numFmtId="4" fontId="14" fillId="2" borderId="19" xfId="0" applyFont="1" applyFill="1" applyBorder="1" applyAlignment="1">
      <alignment horizontal="left" vertical="top" wrapText="1"/>
    </xf>
    <xf numFmtId="4" fontId="8" fillId="2" borderId="21" xfId="0" applyFont="1" applyFill="1" applyBorder="1" applyAlignment="1">
      <alignment horizontal="center" vertical="center"/>
    </xf>
    <xf numFmtId="0" fontId="8" fillId="2" borderId="21" xfId="0" applyNumberFormat="1" applyFont="1" applyFill="1" applyBorder="1" applyAlignment="1">
      <alignment horizontal="center" vertical="center" wrapText="1" readingOrder="1"/>
    </xf>
    <xf numFmtId="49" fontId="15" fillId="2" borderId="21" xfId="0" applyNumberFormat="1" applyFont="1" applyFill="1" applyBorder="1" applyAlignment="1">
      <alignment horizontal="center" vertical="center"/>
    </xf>
    <xf numFmtId="49" fontId="15" fillId="2" borderId="21" xfId="0" applyNumberFormat="1" applyFont="1" applyFill="1" applyBorder="1" applyAlignment="1">
      <alignment horizontal="center" vertical="center" wrapText="1" readingOrder="1"/>
    </xf>
    <xf numFmtId="0" fontId="8" fillId="2" borderId="21" xfId="0" applyNumberFormat="1" applyFont="1" applyFill="1" applyBorder="1" applyAlignment="1">
      <alignment vertical="center" wrapText="1" readingOrder="1"/>
    </xf>
    <xf numFmtId="0" fontId="8" fillId="0" borderId="21" xfId="0" applyNumberFormat="1" applyFont="1" applyFill="1" applyBorder="1" applyAlignment="1">
      <alignment vertical="center" wrapText="1" readingOrder="1"/>
    </xf>
    <xf numFmtId="0" fontId="8" fillId="0" borderId="17" xfId="0" applyNumberFormat="1" applyFont="1" applyFill="1" applyBorder="1" applyAlignment="1">
      <alignment vertical="center" wrapText="1" readingOrder="1"/>
    </xf>
    <xf numFmtId="0" fontId="8" fillId="0" borderId="18" xfId="0" applyNumberFormat="1" applyFont="1" applyFill="1" applyBorder="1" applyAlignment="1">
      <alignment vertical="center" wrapText="1" readingOrder="1"/>
    </xf>
    <xf numFmtId="0" fontId="8" fillId="0" borderId="19" xfId="0" applyNumberFormat="1" applyFont="1" applyFill="1" applyBorder="1" applyAlignment="1">
      <alignment vertical="center" wrapText="1" readingOrder="1"/>
    </xf>
    <xf numFmtId="4" fontId="5" fillId="0" borderId="0" xfId="0" applyFont="1" applyFill="1" applyBorder="1" applyAlignment="1">
      <alignment horizontal="center" vertical="center" readingOrder="1"/>
    </xf>
    <xf numFmtId="49" fontId="8" fillId="0" borderId="9" xfId="0" applyNumberFormat="1" applyFont="1" applyFill="1" applyBorder="1" applyAlignment="1">
      <alignment horizontal="center" vertical="center" wrapText="1" readingOrder="1"/>
    </xf>
    <xf numFmtId="49" fontId="8" fillId="2" borderId="17" xfId="0" applyNumberFormat="1" applyFont="1" applyFill="1" applyBorder="1" applyAlignment="1">
      <alignment vertical="center" wrapText="1" readingOrder="1"/>
    </xf>
    <xf numFmtId="49" fontId="8" fillId="2" borderId="18" xfId="0" applyNumberFormat="1" applyFont="1" applyFill="1" applyBorder="1" applyAlignment="1">
      <alignment vertical="center" wrapText="1" readingOrder="1"/>
    </xf>
    <xf numFmtId="49" fontId="8" fillId="2" borderId="19" xfId="0" applyNumberFormat="1" applyFont="1" applyFill="1" applyBorder="1" applyAlignment="1">
      <alignment vertical="center" wrapText="1" readingOrder="1"/>
    </xf>
    <xf numFmtId="43" fontId="8" fillId="0" borderId="13" xfId="1" applyNumberFormat="1" applyFont="1" applyFill="1" applyBorder="1" applyAlignment="1">
      <alignment vertical="center" readingOrder="1"/>
    </xf>
    <xf numFmtId="165" fontId="2" fillId="0" borderId="0" xfId="0" applyNumberFormat="1" applyFont="1" applyFill="1" applyBorder="1" applyAlignment="1">
      <alignment vertical="center" readingOrder="1"/>
    </xf>
    <xf numFmtId="4" fontId="2" fillId="0" borderId="0" xfId="0" applyFont="1" applyFill="1" applyBorder="1" applyAlignment="1">
      <alignment vertical="center" wrapText="1" readingOrder="1"/>
    </xf>
  </cellXfs>
  <cellStyles count="155">
    <cellStyle name="20% - Accent1" xfId="4"/>
    <cellStyle name="20% - Accent1 2" xfId="5"/>
    <cellStyle name="20% - Accent2" xfId="6"/>
    <cellStyle name="20% - Accent2 2" xfId="7"/>
    <cellStyle name="20% - Accent3" xfId="8"/>
    <cellStyle name="20% - Accent3 2" xfId="9"/>
    <cellStyle name="20% - Accent4" xfId="10"/>
    <cellStyle name="20% - Accent4 2" xfId="11"/>
    <cellStyle name="20% - Accent5" xfId="12"/>
    <cellStyle name="20% - Accent5 2" xfId="13"/>
    <cellStyle name="20% - Accent6" xfId="14"/>
    <cellStyle name="20% - Accent6 2" xfId="15"/>
    <cellStyle name="40% - Accent1" xfId="16"/>
    <cellStyle name="40% - Accent1 2" xfId="17"/>
    <cellStyle name="40% - Accent2" xfId="18"/>
    <cellStyle name="40% - Accent2 2" xfId="19"/>
    <cellStyle name="40% - Accent3" xfId="20"/>
    <cellStyle name="40% - Accent3 2" xfId="21"/>
    <cellStyle name="40% - Accent4" xfId="22"/>
    <cellStyle name="40% - Accent4 2" xfId="23"/>
    <cellStyle name="40% - Accent5" xfId="24"/>
    <cellStyle name="40% - Accent5 2" xfId="25"/>
    <cellStyle name="40% - Accent6" xfId="26"/>
    <cellStyle name="40% - Accent6 2"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Bad" xfId="40"/>
    <cellStyle name="Calculation" xfId="41"/>
    <cellStyle name="Cálculo 2" xfId="42"/>
    <cellStyle name="Cálculo 3" xfId="43"/>
    <cellStyle name="Check Cell" xfId="44"/>
    <cellStyle name="Código" xfId="45"/>
    <cellStyle name="Descrição" xfId="46"/>
    <cellStyle name="Entrada 2" xfId="47"/>
    <cellStyle name="Entrada 3" xfId="48"/>
    <cellStyle name="Euro" xfId="49"/>
    <cellStyle name="Euro 2" xfId="50"/>
    <cellStyle name="Explanatory Text" xfId="51"/>
    <cellStyle name="Good" xfId="52"/>
    <cellStyle name="Heading 1" xfId="53"/>
    <cellStyle name="Heading 2" xfId="54"/>
    <cellStyle name="Heading 3" xfId="55"/>
    <cellStyle name="Heading 4" xfId="56"/>
    <cellStyle name="Input" xfId="57"/>
    <cellStyle name="Linked Cell" xfId="58"/>
    <cellStyle name="Moeda 2" xfId="59"/>
    <cellStyle name="Moeda 2 2" xfId="60"/>
    <cellStyle name="Moeda 3" xfId="61"/>
    <cellStyle name="Neutral" xfId="62"/>
    <cellStyle name="Normal" xfId="0" builtinId="0"/>
    <cellStyle name="Normal 10" xfId="3"/>
    <cellStyle name="Normal 11" xfId="63"/>
    <cellStyle name="Normal 12" xfId="64"/>
    <cellStyle name="Normal 12 2" xfId="65"/>
    <cellStyle name="Normal 13" xfId="66"/>
    <cellStyle name="Normal 13 2" xfId="67"/>
    <cellStyle name="Normal 14" xfId="68"/>
    <cellStyle name="Normal 15" xfId="69"/>
    <cellStyle name="Normal 16" xfId="70"/>
    <cellStyle name="Normal 2" xfId="71"/>
    <cellStyle name="Normal 2 2" xfId="72"/>
    <cellStyle name="Normal 2 3" xfId="73"/>
    <cellStyle name="Normal 2 4" xfId="74"/>
    <cellStyle name="Normal 2_2ª Medição" xfId="75"/>
    <cellStyle name="Normal 3" xfId="76"/>
    <cellStyle name="Normal 3 2" xfId="77"/>
    <cellStyle name="Normal 3 2 2" xfId="78"/>
    <cellStyle name="Normal 3 2 2 2" xfId="79"/>
    <cellStyle name="Normal 3 2 3" xfId="80"/>
    <cellStyle name="Normal 3 2 3 2" xfId="81"/>
    <cellStyle name="Normal 3 3" xfId="82"/>
    <cellStyle name="Normal 3 4" xfId="83"/>
    <cellStyle name="Normal 3 4 2" xfId="84"/>
    <cellStyle name="Normal 3 5" xfId="85"/>
    <cellStyle name="Normal 3 5 2" xfId="86"/>
    <cellStyle name="Normal 3 6" xfId="87"/>
    <cellStyle name="Normal 4" xfId="88"/>
    <cellStyle name="Normal 4 2" xfId="89"/>
    <cellStyle name="Normal 4 2 2" xfId="90"/>
    <cellStyle name="Normal 4 3" xfId="91"/>
    <cellStyle name="Normal 4 3 2" xfId="92"/>
    <cellStyle name="Normal 5" xfId="93"/>
    <cellStyle name="Normal 5 2" xfId="94"/>
    <cellStyle name="Normal 6" xfId="95"/>
    <cellStyle name="Normal 6 2" xfId="96"/>
    <cellStyle name="Normal 6 3" xfId="97"/>
    <cellStyle name="Normal 7" xfId="98"/>
    <cellStyle name="Normal 8" xfId="99"/>
    <cellStyle name="Normal 8 2" xfId="100"/>
    <cellStyle name="Normal 9" xfId="101"/>
    <cellStyle name="Normal 9 2" xfId="102"/>
    <cellStyle name="Nota 2" xfId="103"/>
    <cellStyle name="Nota 3" xfId="104"/>
    <cellStyle name="Note" xfId="105"/>
    <cellStyle name="Note 2" xfId="106"/>
    <cellStyle name="Numeração" xfId="107"/>
    <cellStyle name="Output" xfId="108"/>
    <cellStyle name="Porcentagem" xfId="2" builtinId="5"/>
    <cellStyle name="Porcentagem 2" xfId="109"/>
    <cellStyle name="Porcentagem 2 2" xfId="110"/>
    <cellStyle name="Porcentagem 2 2 2" xfId="111"/>
    <cellStyle name="Porcentagem 2 3" xfId="112"/>
    <cellStyle name="Porcentagem 3" xfId="113"/>
    <cellStyle name="Porcentagem 4" xfId="114"/>
    <cellStyle name="Porcentagem 4 2" xfId="115"/>
    <cellStyle name="Saída 2" xfId="116"/>
    <cellStyle name="Saída 3" xfId="117"/>
    <cellStyle name="Separador de milhares" xfId="1" builtinId="3"/>
    <cellStyle name="Separador de milhares 2" xfId="118"/>
    <cellStyle name="Separador de milhares 2 2" xfId="119"/>
    <cellStyle name="Separador de milhares 2 2 2" xfId="120"/>
    <cellStyle name="Separador de milhares 2 2 3" xfId="121"/>
    <cellStyle name="Separador de milhares 2 2 4" xfId="122"/>
    <cellStyle name="Separador de milhares 2 2 4 2" xfId="123"/>
    <cellStyle name="Separador de milhares 2 3" xfId="124"/>
    <cellStyle name="Separador de milhares 2 3 2" xfId="125"/>
    <cellStyle name="Separador de milhares 2 4" xfId="126"/>
    <cellStyle name="Separador de milhares 3" xfId="127"/>
    <cellStyle name="Separador de milhares 3 2" xfId="128"/>
    <cellStyle name="Separador de milhares 3 3" xfId="129"/>
    <cellStyle name="Separador de milhares 3 4" xfId="130"/>
    <cellStyle name="Separador de milhares 3 4 2" xfId="131"/>
    <cellStyle name="Separador de milhares 4" xfId="132"/>
    <cellStyle name="Separador de milhares 4 2" xfId="133"/>
    <cellStyle name="Separador de milhares 4 3" xfId="134"/>
    <cellStyle name="Separador de milhares 5" xfId="135"/>
    <cellStyle name="Separador de milhares 5 2" xfId="136"/>
    <cellStyle name="Separador de milhares 6" xfId="137"/>
    <cellStyle name="Separador de milhares 6 2" xfId="138"/>
    <cellStyle name="Separador de milhares 6 2 2" xfId="139"/>
    <cellStyle name="Separador de milhares 6 3" xfId="140"/>
    <cellStyle name="Separador de milhares 7" xfId="141"/>
    <cellStyle name="Separador de milhares 7 2" xfId="142"/>
    <cellStyle name="Texto de Aviso 2" xfId="143"/>
    <cellStyle name="Texto de Aviso 3" xfId="144"/>
    <cellStyle name="Texto Explicativo 2" xfId="145"/>
    <cellStyle name="Texto Explicativo 3" xfId="146"/>
    <cellStyle name="Title" xfId="147"/>
    <cellStyle name="Título 5" xfId="148"/>
    <cellStyle name="Título 6" xfId="149"/>
    <cellStyle name="Totais" xfId="150"/>
    <cellStyle name="Total 2" xfId="151"/>
    <cellStyle name="Total 3" xfId="152"/>
    <cellStyle name="Vírgula 2" xfId="153"/>
    <cellStyle name="Warning Text" xfId="154"/>
  </cellStyles>
  <dxfs count="862">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ill>
        <patternFill>
          <bgColor rgb="FFFFFF66"/>
        </patternFill>
      </fill>
    </dxf>
    <dxf>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285750</xdr:colOff>
      <xdr:row>3</xdr:row>
      <xdr:rowOff>0</xdr:rowOff>
    </xdr:from>
    <xdr:to>
      <xdr:col>15</xdr:col>
      <xdr:colOff>1333500</xdr:colOff>
      <xdr:row>7</xdr:row>
      <xdr:rowOff>219075</xdr:rowOff>
    </xdr:to>
    <xdr:pic>
      <xdr:nvPicPr>
        <xdr:cNvPr id="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14935200" y="571500"/>
          <a:ext cx="1047750" cy="1200150"/>
        </a:xfrm>
        <a:prstGeom prst="rect">
          <a:avLst/>
        </a:prstGeom>
        <a:blipFill dpi="0" rotWithShape="0">
          <a:blip xmlns:r="http://schemas.openxmlformats.org/officeDocument/2006/relationships" cstate="print"/>
          <a:srcRect/>
          <a:stretch>
            <a:fillRect/>
          </a:stretch>
        </a:blip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LEMENTARES%20CEMA%20-%20ricar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ustaquio/AppData/Local/Microsoft/Windows/Temporary%20Internet%20Files/Content.Outlook/7U1416EI/COMPLEMENTARES%20CEMA%20-%20fase%20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r&#231;amento%20%20BV1-%20JM%20-%20COMP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Projetos\SETE%20LAGOAS\ETE%20MATADOURO%20-%20SLA%20-%200351.12848\03%20PROJETO%20DESENHOS\01-Projeto%20Excutivo\02-Interceptor\03%20INTERCEPTOR%20-%20TROPEIRO\07%20-%20OR&#199;AMENTO\OR&#199;AMENTO%20ETE%20MATADOURO%20-%20Interceptores%20Tropeiro,%20Primavera%20e%20Verde%20Va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Projetos\Tabelas%20EMOP\PLANILHA%20BASE%20EMOP-ABRIL_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Projetos\Documents%20and%20Settings\HOTEL\Desktop\Tr&#234;s%20Rios\CD%20Velho\VIAR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Projetos\SETE%20LAGOAS\ETE%20Sete%20Lagoas\OR&#199;AMENTO\Macintosh%20HDTabelas%20EMOP\PLANILHA%20BASE%20EMOP-ABRIL_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dor\licita&#231;&#227;o\ATUAIS\PREF.%20S&#195;O%20GON&#199;ALO\CP%20001-07%20-%20macro%20e%20micro%20drenagem%20-%2019405-07%20-%20Semiurme\Edital%20Antigo\ESTUDO%20DIME\ESTUDO-DIM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rede\Medi&#231;&#227;o\RERRATIFICA&#199;&#213;ES\4&#170;%20RERRATIFICA&#199;&#195;O\MEM&#211;RIA%20DE%20CALCULO\EDIFICA&#199;&#213;ES\DEMOLI&#199;&#213;ES%20DE%20CASAS%20-%20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HOTEL\Desktop\Tr&#234;s%20Rios\CD%20Velho\VIAR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rede\OR&#199;AMENTO\OR&#199;AMENTO%20ATUALIZADO\andressa\DRENAGEM%20CANALETA%2030-07-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nepp01\servidor\Secretaria%20de%20Obras\Obras%202013\Campo%20CAP\Planilha%20Campo%20Cap%20-%20Abr%202013%20-%20Rev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IDOR\Projetos\CAMILA%20PREFISAN\OBRA%20543\ADITIVO%20PL\CPU%20CONTEN&#199;&#195;O%20E%20REBAIXAMENTOS\CPU-CONTEN&#199;&#195;O%20E%20REBAIXAMEN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oducao1\or&#231;amento\OR&#199;AMENTO%20ATUALIZADO\COMPOSI&#199;&#213;ES%20-%20SMH\COMPOSI&#199;&#213;ES%20%20MORRO%20DO%20ALEM&#195;O\CERTO\MORRO%20DO%20ALEM&#195;O%20-%20Conten&#231;&#245;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Projetos\SETE%20LAGOAS\ETE%20Sete%20Lagoas\PROJETO%20CONEPP%20-%20ETE\OR&#199;AMENTO\Macintosh%20HDTabelas%20EMOP\PLANILHA%20BASE%20EMOP-ABRIL_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R&#199;AMENTO%20CEMA%20ge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IDOR\Projetos\RENATA%20-%20Eng.%20Civil\PRA&#199;A%20DO%20CRISTO\OR&#199;AMENTOS%20E%20PLANILHA\QCI%20-%20Cronograma-%20DE%20ACORDO%20COM%20A%20PLANILHA%20CORRE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Documents%20and%20Settings\Computer\Meus%20documentos\NOVO%20SOMMA\JB%20ENGENHARIA\Memoria%20medicao%2016%20Drenagem%20Julho%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Secretaria%20de%20Obras\AA-%20Secretaria%202010\Caps%20Ad%20-%20Gidur\CAPS%20AD%20-%20Arquivos\Arquivos%20-%20Planilhas\QCI%20CAPS%20AD%20Rev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Backup%20OBRAS06\Meus%20documentos\Luciene\Nova%20pasta\Camara%20municipal%20de%20ara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nepp01\servidor\Secretaria%20de%20Obras\AA%20-%20Secretaria%202012\Cidade%20de%20Deus\Meio%20fio%20Cidade%20de%20Deu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nepp01\servidor\OGU\0390362-14_2012%20RUA%20SANTA%20JULIANA\Santa%20juliana%20REV%2004\Planilha%20Gidur%20Santa%20Juliana%20REV%20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Conepp39/Desktop/OR&#199;AMENTO%20ACR&#201;SCIMO%20E%20DECR&#201;SCIMO_Reprog.%20Licitada_%201&#170;%20OP&#199;&#195;O_FRESAGEM_rev.26.09.20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idor\Projetos\Users\user\Desktop\Obra%20Juven&#237;lia\dvec\ORG&#195;OS%20EXTERNOS\CODEVASF%20-%20FEDERAL\VARZELANDIA%20-%20SES%202012.02\VARZELANDIA%20-%20FINAL%20COMPLET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t. Edifícios"/>
      <sheetName val="Orçamento"/>
      <sheetName val="Quant."/>
      <sheetName val="QCI"/>
      <sheetName val="Cronograma"/>
      <sheetName val="BDI Mat."/>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t. Edifícios"/>
      <sheetName val="Orçamento"/>
      <sheetName val="Quant."/>
      <sheetName val="QCI"/>
      <sheetName val="Cronograma"/>
      <sheetName val="BDI Mat."/>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TAL GERAL"/>
      <sheetName val="A - SERV PREL"/>
      <sheetName val="B - ÁGUA"/>
      <sheetName val="C - ESGOTO"/>
      <sheetName val="D - DRENAGEM"/>
      <sheetName val="F - CRECHE"/>
      <sheetName val="G - CRECHE"/>
      <sheetName val="LIXO ADIANTE"/>
      <sheetName val="Total"/>
      <sheetName val="B - ÁGUA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ARÂMETROS E OBS"/>
      <sheetName val="Orçamento"/>
      <sheetName val="Quant."/>
      <sheetName val="Interceptor Tropeiro 01"/>
      <sheetName val="Interceptor Tropeiro 02"/>
      <sheetName val="Interceptor Pinhões"/>
      <sheetName val="Recalque Primavera"/>
      <sheetName val="Recalque Tropeiro"/>
      <sheetName val="Recalque Verde Vale"/>
      <sheetName val="CPU"/>
      <sheetName val="Cotação"/>
      <sheetName val="Comp. B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br-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RECHO 2"/>
      <sheetName val="RESUMO"/>
      <sheetName val="Vias Carroçaveis"/>
      <sheetName val="Becos e Vielas"/>
      <sheetName val="Demol conc. simples"/>
      <sheetName val="Demol asfalto"/>
      <sheetName val="Guarda Corpo"/>
      <sheetName val="ADMINISTRAÇÃO - VIÁRIO"/>
      <sheetName val="EMOP-SCO-03-09"/>
      <sheetName val="Dados Ger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br-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BERTURA DO CANAL"/>
      <sheetName val="FORMA"/>
      <sheetName val="Tunner Liner"/>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SUMO"/>
      <sheetName val="Demolição casas - INFERIOR"/>
      <sheetName val="Demolição casas - SUPERIOR"/>
      <sheetName val="Demolição casas - INFERIOR -ATU"/>
      <sheetName val="Demolição casas - SUPERIOR-ATU"/>
      <sheetName val="RESUMO_DEMOL_CASAS"/>
      <sheetName val="SCOmaio07"/>
      <sheetName val="Dados Gerais"/>
      <sheetName val="#REF"/>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RECHO 2"/>
      <sheetName val="RESUMO"/>
      <sheetName val="Vias Carroçaveis"/>
      <sheetName val="Becos e Vielas"/>
      <sheetName val="Demol conc. simples"/>
      <sheetName val="Demol asfalto"/>
      <sheetName val="Guarda Corpo"/>
      <sheetName val="ADMINISTRAÇÃO - VIÁRIO"/>
      <sheetName val="EMOP-SCO-03-09"/>
      <sheetName val="Dados Ger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ANALETA30x30"/>
      <sheetName val="canaletas em alvenaria PREÇO 2"/>
      <sheetName val="Rede-Ø1200 (8)"/>
      <sheetName val="CANALETA60x60"/>
      <sheetName val="GERAL"/>
      <sheetName val="Dados Gerais"/>
      <sheetName val="SCOmaio07"/>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Fundação"/>
      <sheetName val="Estrutura"/>
      <sheetName val="Levant Campo CAp"/>
      <sheetName val="Pl Gidur - IS"/>
      <sheetName val="QCI REPROGRAMAÇÃO"/>
      <sheetName val="Pl Gidur - IS (2)"/>
      <sheetName val="Plan1"/>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NTENÇÃO EEEF"/>
      <sheetName val="REBAIXAMENTO EEEF"/>
      <sheetName val="OP REBAIXAMENTO EEEF"/>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URO ARMADO"/>
      <sheetName val="CORTINA ATIRANTADA"/>
      <sheetName val="CONCRETO PROJETADO"/>
      <sheetName val="MURO DE BLOCO"/>
      <sheetName val="DESMONTE DE BLOCO"/>
      <sheetName val="Dados Gerais"/>
      <sheetName val="SCOmaio07"/>
      <sheetName val="Base Orçamento"/>
      <sheetName val="GERAL"/>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br-11"/>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Orçamento"/>
      <sheetName val="Quant."/>
      <sheetName val="NÃO USAR 1"/>
      <sheetName val="Cronograma"/>
      <sheetName val="NÃO USAR"/>
      <sheetName val="PROPOSTA DE PREÇOS"/>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 QCI"/>
      <sheetName val="Cronograma Físico-financeiro"/>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v. das Nações ll"/>
      <sheetName val="Cornelio Viana"/>
      <sheetName val="Correcao BM 14"/>
      <sheetName val="Correcao BM 4"/>
      <sheetName val="Resu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QCI REPR"/>
    </sheetNames>
    <sheetDataSet>
      <sheetData sheetId="0"/>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Fundação"/>
      <sheetName val="Estrutura"/>
      <sheetName val="Levant"/>
      <sheetName val="Camara"/>
      <sheetName val="Eletr1"/>
      <sheetName val="Hidros1"/>
      <sheetName val="Hidr1"/>
      <sheetName val="Hidros"/>
      <sheetName val="Incen"/>
      <sheetName val="Cronograma"/>
      <sheetName val="2008A23"/>
      <sheetName val="Tubulao"/>
      <sheetName val="Curva Abc"/>
      <sheetName val="Eletrica"/>
      <sheetName val="PL Orc"/>
      <sheetName val="2008A36-1"/>
      <sheetName val="2008A36"/>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Levant Meio Fio"/>
    </sheetNames>
    <sheetDataSet>
      <sheetData sheetId="0"/>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Estrutura"/>
      <sheetName val="Pl Gidur - IS"/>
      <sheetName val="Crono Fis Financ"/>
      <sheetName val="QCI REPROGRAMAÇÃO"/>
    </sheetNames>
    <sheetDataSet>
      <sheetData sheetId="0" refreshError="1"/>
      <sheetData sheetId="1"/>
      <sheetData sheetId="2"/>
      <sheetData sheetId="3"/>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Planilha"/>
      <sheetName val="Quant."/>
      <sheetName val="Pavimentação"/>
      <sheetName val="BDI"/>
      <sheetName val="Cronograma"/>
      <sheetName val="QCI "/>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C213"/>
  <sheetViews>
    <sheetView tabSelected="1" view="pageBreakPreview" topLeftCell="B19" zoomScale="70" zoomScaleNormal="75" zoomScaleSheetLayoutView="70" workbookViewId="0">
      <selection activeCell="G32" sqref="G32:K32"/>
    </sheetView>
  </sheetViews>
  <sheetFormatPr defaultRowHeight="18"/>
  <cols>
    <col min="1" max="1" width="3.42578125" style="44" customWidth="1"/>
    <col min="2" max="2" width="3" style="44" customWidth="1"/>
    <col min="3" max="3" width="1.7109375" style="1" customWidth="1"/>
    <col min="4" max="4" width="16.140625" style="44" customWidth="1"/>
    <col min="5" max="5" width="20.5703125" style="44" customWidth="1"/>
    <col min="6" max="6" width="13" style="44" customWidth="1"/>
    <col min="7" max="7" width="25.5703125" style="44" customWidth="1"/>
    <col min="8" max="9" width="24.7109375" style="44" customWidth="1"/>
    <col min="10" max="10" width="8.5703125" style="44" customWidth="1"/>
    <col min="11" max="11" width="14" style="216" customWidth="1"/>
    <col min="12" max="12" width="9.28515625" style="44" customWidth="1"/>
    <col min="13" max="13" width="15.7109375" style="66" customWidth="1"/>
    <col min="14" max="14" width="17.85546875" style="67" customWidth="1"/>
    <col min="15" max="15" width="21.42578125" style="67" customWidth="1"/>
    <col min="16" max="16" width="22.7109375" style="67" customWidth="1"/>
    <col min="17" max="17" width="1.85546875" style="1" customWidth="1"/>
    <col min="18" max="18" width="15.28515625" style="1" customWidth="1"/>
    <col min="19" max="19" width="26.5703125" style="5" customWidth="1"/>
    <col min="20" max="20" width="15.85546875" style="6" customWidth="1"/>
    <col min="21" max="21" width="14" style="1" bestFit="1" customWidth="1"/>
    <col min="22" max="22" width="9.140625" style="1"/>
    <col min="23" max="23" width="25.85546875" style="1" customWidth="1"/>
    <col min="24" max="24" width="41.7109375" style="1" customWidth="1"/>
    <col min="25" max="25" width="9.28515625" style="44" customWidth="1"/>
    <col min="26" max="27" width="10.7109375" style="44" customWidth="1"/>
    <col min="28" max="28" width="15.7109375" style="44" customWidth="1"/>
    <col min="29" max="29" width="26.42578125" style="44" customWidth="1"/>
    <col min="30" max="30" width="17.42578125" style="44" customWidth="1"/>
    <col min="31" max="31" width="15.7109375" style="44" customWidth="1"/>
    <col min="32" max="16384" width="9.140625" style="44"/>
  </cols>
  <sheetData>
    <row r="2" spans="3:21" ht="9" customHeight="1">
      <c r="D2" s="1"/>
      <c r="E2" s="1"/>
      <c r="F2" s="1"/>
      <c r="G2" s="1"/>
      <c r="H2" s="1"/>
      <c r="I2" s="1"/>
      <c r="J2" s="1"/>
      <c r="K2" s="2"/>
      <c r="L2" s="1"/>
      <c r="M2" s="3"/>
      <c r="N2" s="4"/>
      <c r="O2" s="4"/>
      <c r="P2" s="4"/>
    </row>
    <row r="3" spans="3:21">
      <c r="D3" s="7"/>
      <c r="E3" s="8"/>
      <c r="F3" s="8"/>
      <c r="G3" s="8"/>
      <c r="H3" s="8"/>
      <c r="I3" s="8"/>
      <c r="J3" s="8"/>
      <c r="K3" s="9"/>
      <c r="L3" s="8"/>
      <c r="M3" s="10"/>
      <c r="N3" s="11"/>
      <c r="O3" s="11"/>
      <c r="P3" s="12"/>
    </row>
    <row r="4" spans="3:21">
      <c r="D4" s="13"/>
      <c r="E4" s="1"/>
      <c r="F4" s="1"/>
      <c r="G4" s="1"/>
      <c r="H4" s="1"/>
      <c r="I4" s="1"/>
      <c r="J4" s="1"/>
      <c r="K4" s="2"/>
      <c r="L4" s="1"/>
      <c r="M4" s="3"/>
      <c r="N4" s="4"/>
      <c r="O4" s="14"/>
      <c r="P4" s="15"/>
    </row>
    <row r="5" spans="3:21" ht="14.25" customHeight="1">
      <c r="D5" s="13"/>
      <c r="E5" s="1"/>
      <c r="F5" s="1"/>
      <c r="G5" s="1"/>
      <c r="H5" s="1"/>
      <c r="I5" s="1"/>
      <c r="J5" s="1"/>
      <c r="K5" s="2"/>
      <c r="L5" s="1"/>
      <c r="M5" s="3"/>
      <c r="N5" s="4"/>
      <c r="O5" s="4"/>
      <c r="P5" s="15"/>
    </row>
    <row r="6" spans="3:21" ht="19.5" customHeight="1">
      <c r="D6" s="13"/>
      <c r="E6" s="1"/>
      <c r="F6" s="1"/>
      <c r="G6" s="1"/>
      <c r="H6" s="1"/>
      <c r="I6" s="1"/>
      <c r="J6" s="1"/>
      <c r="K6" s="2"/>
      <c r="L6" s="1"/>
      <c r="M6" s="3"/>
      <c r="N6" s="4"/>
      <c r="O6" s="4"/>
      <c r="P6" s="15"/>
    </row>
    <row r="7" spans="3:21" ht="25.5" customHeight="1">
      <c r="D7" s="16" t="s">
        <v>0</v>
      </c>
      <c r="E7" s="17"/>
      <c r="F7" s="18"/>
      <c r="G7" s="18"/>
      <c r="H7" s="18"/>
      <c r="I7" s="18"/>
      <c r="J7" s="18"/>
      <c r="K7" s="19"/>
      <c r="L7" s="19"/>
      <c r="M7" s="20"/>
      <c r="N7" s="19"/>
      <c r="O7" s="19"/>
      <c r="P7" s="21"/>
    </row>
    <row r="8" spans="3:21" ht="34.5" customHeight="1" thickBot="1">
      <c r="D8" s="22" t="s">
        <v>1</v>
      </c>
      <c r="E8" s="23"/>
      <c r="F8" s="23"/>
      <c r="G8" s="23"/>
      <c r="H8" s="23"/>
      <c r="I8" s="23"/>
      <c r="J8" s="23"/>
      <c r="K8" s="23"/>
      <c r="L8" s="24"/>
      <c r="M8" s="25"/>
      <c r="N8" s="24"/>
      <c r="O8" s="24"/>
      <c r="P8" s="26"/>
      <c r="T8" s="27"/>
      <c r="U8" s="28" t="s">
        <v>2</v>
      </c>
    </row>
    <row r="9" spans="3:21" ht="21.75" customHeight="1">
      <c r="D9" s="29" t="s">
        <v>3</v>
      </c>
      <c r="E9" s="30"/>
      <c r="F9" s="30"/>
      <c r="G9" s="30"/>
      <c r="H9" s="30"/>
      <c r="I9" s="30"/>
      <c r="J9" s="30"/>
      <c r="K9" s="30"/>
      <c r="L9" s="31"/>
      <c r="M9" s="32" t="s">
        <v>4</v>
      </c>
      <c r="N9" s="33"/>
      <c r="O9" s="34" t="s">
        <v>5</v>
      </c>
      <c r="P9" s="35"/>
      <c r="T9" s="27"/>
      <c r="U9" s="36"/>
    </row>
    <row r="10" spans="3:21" ht="18" customHeight="1">
      <c r="D10" s="37"/>
      <c r="E10" s="38"/>
      <c r="F10" s="38"/>
      <c r="G10" s="38"/>
      <c r="H10" s="38"/>
      <c r="I10" s="38"/>
      <c r="J10" s="38"/>
      <c r="K10" s="38"/>
      <c r="L10" s="39"/>
      <c r="M10" s="40" t="s">
        <v>6</v>
      </c>
      <c r="N10" s="41"/>
      <c r="O10" s="42" t="s">
        <v>7</v>
      </c>
      <c r="P10" s="43"/>
      <c r="T10" s="27"/>
    </row>
    <row r="11" spans="3:21" ht="33" customHeight="1">
      <c r="C11" s="44"/>
      <c r="D11" s="45" t="s">
        <v>8</v>
      </c>
      <c r="E11" s="46"/>
      <c r="F11" s="47"/>
      <c r="G11" s="45" t="s">
        <v>9</v>
      </c>
      <c r="H11" s="47"/>
      <c r="I11" s="45" t="s">
        <v>10</v>
      </c>
      <c r="J11" s="47"/>
      <c r="K11" s="45" t="s">
        <v>11</v>
      </c>
      <c r="L11" s="46"/>
      <c r="M11" s="46"/>
      <c r="N11" s="46"/>
      <c r="O11" s="47"/>
      <c r="P11" s="48">
        <f>P15</f>
        <v>0.23530000000000001</v>
      </c>
      <c r="Q11" s="44"/>
      <c r="R11" s="19"/>
      <c r="S11" s="49" t="s">
        <v>12</v>
      </c>
    </row>
    <row r="12" spans="3:21" ht="20.100000000000001" customHeight="1">
      <c r="C12" s="44"/>
      <c r="D12" s="50" t="s">
        <v>13</v>
      </c>
      <c r="E12" s="51"/>
      <c r="F12" s="52"/>
      <c r="G12" s="53" t="s">
        <v>14</v>
      </c>
      <c r="H12" s="54"/>
      <c r="I12" s="50" t="s">
        <v>15</v>
      </c>
      <c r="J12" s="55">
        <v>8.0000000000000002E-3</v>
      </c>
      <c r="K12" s="56" t="s">
        <v>16</v>
      </c>
      <c r="L12" s="57"/>
      <c r="M12" s="57"/>
      <c r="N12" s="57"/>
      <c r="O12" s="57"/>
      <c r="P12" s="58"/>
      <c r="Q12" s="44"/>
      <c r="R12" s="19"/>
      <c r="S12" s="59"/>
    </row>
    <row r="13" spans="3:21" ht="20.100000000000001" customHeight="1">
      <c r="C13" s="44"/>
      <c r="D13" s="50" t="s">
        <v>17</v>
      </c>
      <c r="E13" s="51"/>
      <c r="F13" s="52"/>
      <c r="G13" s="53" t="s">
        <v>18</v>
      </c>
      <c r="H13" s="54"/>
      <c r="I13" s="60" t="s">
        <v>19</v>
      </c>
      <c r="J13" s="61">
        <v>9.7000000000000003E-3</v>
      </c>
      <c r="K13" s="62"/>
      <c r="L13" s="63"/>
      <c r="M13" s="63"/>
      <c r="N13" s="63"/>
      <c r="O13" s="63"/>
      <c r="P13" s="64"/>
      <c r="Q13" s="44"/>
      <c r="R13" s="19"/>
      <c r="S13" s="59"/>
      <c r="T13" s="27"/>
    </row>
    <row r="14" spans="3:21" ht="20.100000000000001" customHeight="1">
      <c r="C14" s="44"/>
      <c r="D14" s="50" t="s">
        <v>20</v>
      </c>
      <c r="E14" s="51"/>
      <c r="F14" s="52"/>
      <c r="G14" s="53" t="s">
        <v>21</v>
      </c>
      <c r="H14" s="54"/>
      <c r="I14" s="60" t="s">
        <v>22</v>
      </c>
      <c r="J14" s="61">
        <v>5.8999999999999999E-3</v>
      </c>
      <c r="K14" s="65"/>
      <c r="P14" s="68"/>
      <c r="Q14" s="44"/>
      <c r="R14" s="19"/>
      <c r="S14" s="69"/>
    </row>
    <row r="15" spans="3:21" ht="20.100000000000001" customHeight="1">
      <c r="C15" s="44"/>
      <c r="D15" s="50" t="s">
        <v>23</v>
      </c>
      <c r="E15" s="51"/>
      <c r="F15" s="52"/>
      <c r="G15" s="53" t="s">
        <v>24</v>
      </c>
      <c r="H15" s="54"/>
      <c r="I15" s="50" t="s">
        <v>25</v>
      </c>
      <c r="J15" s="61">
        <v>3.5000000000000003E-2</v>
      </c>
      <c r="K15" s="70" t="s">
        <v>26</v>
      </c>
      <c r="L15" s="71"/>
      <c r="M15" s="71"/>
      <c r="N15" s="71"/>
      <c r="O15" s="72" t="s">
        <v>27</v>
      </c>
      <c r="P15" s="48">
        <f>ROUND((ABS(((1+J15+J12+J13)*(1+J14)*(1+J16))/(1-J17))-1),4)</f>
        <v>0.23530000000000001</v>
      </c>
      <c r="Q15" s="44"/>
      <c r="R15" s="19"/>
      <c r="S15" s="73"/>
    </row>
    <row r="16" spans="3:21" ht="20.100000000000001" customHeight="1">
      <c r="C16" s="44"/>
      <c r="D16" s="50" t="s">
        <v>28</v>
      </c>
      <c r="E16" s="51"/>
      <c r="F16" s="52"/>
      <c r="G16" s="53" t="s">
        <v>29</v>
      </c>
      <c r="H16" s="54"/>
      <c r="I16" s="74" t="s">
        <v>30</v>
      </c>
      <c r="J16" s="75">
        <v>6.5699999999999995E-2</v>
      </c>
      <c r="K16" s="70"/>
      <c r="L16" s="71"/>
      <c r="M16" s="76" t="s">
        <v>31</v>
      </c>
      <c r="N16" s="76"/>
      <c r="O16" s="77"/>
      <c r="P16" s="78"/>
      <c r="Q16" s="44"/>
      <c r="R16" s="19"/>
      <c r="S16" s="73"/>
    </row>
    <row r="17" spans="2:29" ht="20.100000000000001" customHeight="1">
      <c r="C17" s="44"/>
      <c r="D17" s="74" t="s">
        <v>32</v>
      </c>
      <c r="E17" s="79"/>
      <c r="F17" s="80"/>
      <c r="G17" s="81" t="s">
        <v>33</v>
      </c>
      <c r="H17" s="82">
        <v>0.03</v>
      </c>
      <c r="I17" s="83" t="s">
        <v>34</v>
      </c>
      <c r="J17" s="84">
        <f>SUM(H17:H20)</f>
        <v>8.6500000000000007E-2</v>
      </c>
      <c r="K17" s="62" t="s">
        <v>35</v>
      </c>
      <c r="L17" s="63"/>
      <c r="M17" s="63"/>
      <c r="N17" s="63"/>
      <c r="O17" s="63"/>
      <c r="P17" s="64"/>
      <c r="Q17" s="44"/>
      <c r="R17" s="19"/>
      <c r="S17" s="73"/>
    </row>
    <row r="18" spans="2:29" ht="20.100000000000001" customHeight="1">
      <c r="C18" s="44"/>
      <c r="D18" s="62" t="s">
        <v>36</v>
      </c>
      <c r="E18" s="63"/>
      <c r="F18" s="64"/>
      <c r="G18" s="81" t="s">
        <v>37</v>
      </c>
      <c r="H18" s="85">
        <v>6.4999999999999997E-3</v>
      </c>
      <c r="I18" s="86"/>
      <c r="J18" s="87"/>
      <c r="K18" s="62"/>
      <c r="L18" s="63"/>
      <c r="M18" s="63"/>
      <c r="N18" s="63"/>
      <c r="O18" s="63"/>
      <c r="P18" s="64"/>
      <c r="Q18" s="44"/>
      <c r="R18" s="19"/>
      <c r="S18" s="73"/>
    </row>
    <row r="19" spans="2:29" ht="20.100000000000001" customHeight="1">
      <c r="C19" s="44"/>
      <c r="D19" s="62"/>
      <c r="E19" s="63"/>
      <c r="F19" s="64"/>
      <c r="G19" s="81" t="s">
        <v>38</v>
      </c>
      <c r="H19" s="85">
        <v>0.03</v>
      </c>
      <c r="I19" s="86"/>
      <c r="J19" s="87"/>
      <c r="K19" s="62"/>
      <c r="L19" s="63"/>
      <c r="M19" s="63"/>
      <c r="N19" s="63"/>
      <c r="O19" s="63"/>
      <c r="P19" s="64"/>
      <c r="Q19" s="44"/>
      <c r="R19" s="19"/>
    </row>
    <row r="20" spans="2:29" ht="20.100000000000001" customHeight="1">
      <c r="C20" s="44"/>
      <c r="D20" s="62"/>
      <c r="E20" s="63"/>
      <c r="F20" s="64"/>
      <c r="G20" s="88" t="s">
        <v>39</v>
      </c>
      <c r="H20" s="89">
        <v>0.02</v>
      </c>
      <c r="I20" s="86"/>
      <c r="J20" s="87"/>
      <c r="K20" s="90"/>
      <c r="L20" s="91"/>
      <c r="M20" s="92"/>
      <c r="N20" s="93"/>
      <c r="O20" s="93"/>
      <c r="P20" s="94"/>
      <c r="Q20" s="44"/>
      <c r="R20" s="19"/>
    </row>
    <row r="21" spans="2:29" ht="18" customHeight="1">
      <c r="D21" s="95" t="s">
        <v>40</v>
      </c>
      <c r="E21" s="96" t="s">
        <v>41</v>
      </c>
      <c r="F21" s="95" t="s">
        <v>42</v>
      </c>
      <c r="G21" s="97" t="s">
        <v>43</v>
      </c>
      <c r="H21" s="97"/>
      <c r="I21" s="97"/>
      <c r="J21" s="97"/>
      <c r="K21" s="97"/>
      <c r="L21" s="97" t="s">
        <v>44</v>
      </c>
      <c r="M21" s="98" t="s">
        <v>45</v>
      </c>
      <c r="N21" s="99" t="s">
        <v>46</v>
      </c>
      <c r="O21" s="100"/>
      <c r="P21" s="101"/>
      <c r="Q21" s="19"/>
      <c r="V21" s="19"/>
      <c r="W21" s="19"/>
      <c r="X21" s="19"/>
      <c r="Y21" s="71"/>
      <c r="Z21" s="71"/>
    </row>
    <row r="22" spans="2:29" ht="22.5" customHeight="1">
      <c r="D22" s="102"/>
      <c r="E22" s="103"/>
      <c r="F22" s="102"/>
      <c r="G22" s="97"/>
      <c r="H22" s="97"/>
      <c r="I22" s="97"/>
      <c r="J22" s="97"/>
      <c r="K22" s="97"/>
      <c r="L22" s="97"/>
      <c r="M22" s="98"/>
      <c r="N22" s="104" t="s">
        <v>47</v>
      </c>
      <c r="O22" s="105"/>
      <c r="P22" s="106" t="s">
        <v>48</v>
      </c>
      <c r="Q22" s="19"/>
      <c r="V22" s="19"/>
      <c r="W22" s="19"/>
      <c r="X22" s="19"/>
      <c r="Y22" s="71"/>
      <c r="Z22" s="71"/>
    </row>
    <row r="23" spans="2:29" ht="27" customHeight="1">
      <c r="D23" s="107"/>
      <c r="E23" s="108"/>
      <c r="F23" s="107"/>
      <c r="G23" s="97"/>
      <c r="H23" s="97"/>
      <c r="I23" s="97"/>
      <c r="J23" s="97"/>
      <c r="K23" s="97"/>
      <c r="L23" s="97"/>
      <c r="M23" s="98"/>
      <c r="N23" s="109" t="s">
        <v>49</v>
      </c>
      <c r="O23" s="109" t="s">
        <v>50</v>
      </c>
      <c r="P23" s="109" t="s">
        <v>51</v>
      </c>
      <c r="Q23" s="19"/>
      <c r="V23" s="19"/>
      <c r="W23" s="19"/>
      <c r="X23" s="19"/>
      <c r="Y23" s="71"/>
      <c r="Z23" s="71"/>
    </row>
    <row r="24" spans="2:29" ht="3.75" customHeight="1" thickBot="1">
      <c r="D24" s="110"/>
      <c r="E24" s="111"/>
      <c r="F24" s="111"/>
      <c r="G24" s="111"/>
      <c r="H24" s="111"/>
      <c r="I24" s="111"/>
      <c r="J24" s="111"/>
      <c r="K24" s="111"/>
      <c r="L24" s="111"/>
      <c r="M24" s="111"/>
      <c r="N24" s="111"/>
      <c r="O24" s="111"/>
      <c r="P24" s="112"/>
      <c r="Q24" s="19"/>
      <c r="V24" s="19"/>
      <c r="W24" s="19"/>
      <c r="X24" s="19"/>
      <c r="Y24" s="71"/>
      <c r="Z24" s="71"/>
    </row>
    <row r="25" spans="2:29" ht="25.5" customHeight="1" thickBot="1">
      <c r="B25" s="44" t="s">
        <v>52</v>
      </c>
      <c r="D25" s="113"/>
      <c r="E25" s="114"/>
      <c r="F25" s="114"/>
      <c r="G25" s="115" t="s">
        <v>53</v>
      </c>
      <c r="H25" s="116"/>
      <c r="I25" s="116"/>
      <c r="J25" s="116"/>
      <c r="K25" s="117"/>
      <c r="L25" s="118"/>
      <c r="M25" s="119"/>
      <c r="N25" s="120"/>
      <c r="O25" s="121">
        <f>SUM(O26+O59+O113+O177+O200+O205+O207)</f>
        <v>0</v>
      </c>
      <c r="P25" s="121">
        <f>SUM(P26+P59+P113+P177+P200+P205+P207)</f>
        <v>0</v>
      </c>
      <c r="Q25" s="19"/>
      <c r="R25" s="1">
        <f>O25*1.2353</f>
        <v>0</v>
      </c>
      <c r="V25" s="19"/>
      <c r="W25" s="19"/>
      <c r="X25" s="19"/>
      <c r="Y25" s="71"/>
      <c r="Z25" s="71"/>
    </row>
    <row r="26" spans="2:29" ht="25.5" customHeight="1">
      <c r="B26" s="44" t="s">
        <v>54</v>
      </c>
      <c r="D26" s="122">
        <v>2</v>
      </c>
      <c r="E26" s="123"/>
      <c r="F26" s="124"/>
      <c r="G26" s="125" t="s">
        <v>55</v>
      </c>
      <c r="H26" s="125"/>
      <c r="I26" s="125"/>
      <c r="J26" s="125"/>
      <c r="K26" s="125"/>
      <c r="L26" s="124"/>
      <c r="M26" s="126"/>
      <c r="N26" s="127"/>
      <c r="O26" s="127">
        <f>SUM(O27+O30+O33+O37+O39+O52+O55)</f>
        <v>0</v>
      </c>
      <c r="P26" s="127">
        <f>SUM(P27+P30+P33+P37+P39+P52+P55)</f>
        <v>0</v>
      </c>
      <c r="Q26" s="19" t="e">
        <f>P26/#REF!</f>
        <v>#REF!</v>
      </c>
      <c r="R26" s="1">
        <f>O26*1.2353</f>
        <v>0</v>
      </c>
      <c r="V26" s="19"/>
      <c r="W26" s="19"/>
      <c r="X26" s="19"/>
      <c r="Y26" s="71"/>
      <c r="Z26" s="71"/>
      <c r="AA26" s="71"/>
      <c r="AB26" s="71"/>
    </row>
    <row r="27" spans="2:29" ht="21" customHeight="1">
      <c r="C27" s="44"/>
      <c r="D27" s="128" t="s">
        <v>56</v>
      </c>
      <c r="E27" s="128"/>
      <c r="F27" s="129"/>
      <c r="G27" s="130" t="s">
        <v>57</v>
      </c>
      <c r="H27" s="130"/>
      <c r="I27" s="130"/>
      <c r="J27" s="130"/>
      <c r="K27" s="130"/>
      <c r="L27" s="128"/>
      <c r="M27" s="131"/>
      <c r="N27" s="132"/>
      <c r="O27" s="132">
        <f>SUBTOTAL(9,O28:O29)</f>
        <v>0</v>
      </c>
      <c r="P27" s="132">
        <f>SUBTOTAL(9,P28:P29)</f>
        <v>0</v>
      </c>
      <c r="Q27" s="133" t="e">
        <f>P27/#REF!</f>
        <v>#REF!</v>
      </c>
      <c r="R27" s="1">
        <f>O27*1.2353</f>
        <v>0</v>
      </c>
      <c r="T27" s="1"/>
      <c r="U27" s="6"/>
      <c r="W27" s="19"/>
      <c r="X27" s="19"/>
      <c r="Y27" s="71"/>
      <c r="Z27" s="134"/>
      <c r="AA27" s="71"/>
      <c r="AB27" s="71"/>
      <c r="AC27" s="71"/>
    </row>
    <row r="28" spans="2:29" ht="30" customHeight="1">
      <c r="C28" s="44"/>
      <c r="D28" s="122" t="s">
        <v>58</v>
      </c>
      <c r="E28" s="135" t="s">
        <v>59</v>
      </c>
      <c r="F28" s="136" t="s">
        <v>60</v>
      </c>
      <c r="G28" s="137" t="s">
        <v>61</v>
      </c>
      <c r="H28" s="138"/>
      <c r="I28" s="138"/>
      <c r="J28" s="138"/>
      <c r="K28" s="139"/>
      <c r="L28" s="140" t="s">
        <v>62</v>
      </c>
      <c r="M28" s="141">
        <v>33.9</v>
      </c>
      <c r="N28" s="142">
        <v>0</v>
      </c>
      <c r="O28" s="143">
        <f>M28*N28</f>
        <v>0</v>
      </c>
      <c r="P28" s="144">
        <f>O28*1.2353</f>
        <v>0</v>
      </c>
      <c r="Q28" s="145" t="e">
        <f>P28/#REF!</f>
        <v>#REF!</v>
      </c>
      <c r="S28" s="146"/>
      <c r="T28" s="1"/>
      <c r="U28" s="147"/>
      <c r="W28" s="19"/>
      <c r="X28" s="19"/>
      <c r="Y28" s="71"/>
      <c r="Z28" s="134"/>
      <c r="AA28" s="71"/>
      <c r="AB28" s="71"/>
      <c r="AC28" s="71"/>
    </row>
    <row r="29" spans="2:29" ht="21" customHeight="1">
      <c r="C29" s="44"/>
      <c r="D29" s="122" t="s">
        <v>63</v>
      </c>
      <c r="E29" s="148" t="s">
        <v>64</v>
      </c>
      <c r="F29" s="136" t="s">
        <v>60</v>
      </c>
      <c r="G29" s="149" t="s">
        <v>65</v>
      </c>
      <c r="H29" s="149"/>
      <c r="I29" s="149"/>
      <c r="J29" s="149"/>
      <c r="K29" s="149"/>
      <c r="L29" s="140" t="s">
        <v>62</v>
      </c>
      <c r="M29" s="141">
        <v>33.9</v>
      </c>
      <c r="N29" s="142">
        <v>0</v>
      </c>
      <c r="O29" s="143">
        <f>M29*N29</f>
        <v>0</v>
      </c>
      <c r="P29" s="144">
        <f>O29*1.2353</f>
        <v>0</v>
      </c>
      <c r="Q29" s="145" t="e">
        <f>P29/#REF!</f>
        <v>#REF!</v>
      </c>
      <c r="S29" s="146"/>
      <c r="T29" s="1"/>
      <c r="U29" s="147"/>
      <c r="W29" s="19"/>
      <c r="X29" s="19"/>
      <c r="Y29" s="71"/>
      <c r="Z29" s="134"/>
      <c r="AA29" s="71"/>
      <c r="AB29" s="71"/>
      <c r="AC29" s="71"/>
    </row>
    <row r="30" spans="2:29" ht="21" customHeight="1">
      <c r="C30" s="44"/>
      <c r="D30" s="128" t="s">
        <v>66</v>
      </c>
      <c r="E30" s="128"/>
      <c r="F30" s="129"/>
      <c r="G30" s="130" t="s">
        <v>67</v>
      </c>
      <c r="H30" s="130"/>
      <c r="I30" s="130"/>
      <c r="J30" s="130"/>
      <c r="K30" s="130"/>
      <c r="L30" s="128"/>
      <c r="M30" s="131"/>
      <c r="N30" s="132"/>
      <c r="O30" s="132">
        <f>SUBTOTAL(9,O31:O32)</f>
        <v>0</v>
      </c>
      <c r="P30" s="132">
        <f>SUBTOTAL(9,P31:P32)</f>
        <v>0</v>
      </c>
      <c r="Q30" s="133" t="e">
        <f>P30/#REF!</f>
        <v>#REF!</v>
      </c>
      <c r="R30" s="1">
        <f>O30*1.2353</f>
        <v>0</v>
      </c>
      <c r="T30" s="1"/>
      <c r="U30" s="6"/>
      <c r="W30" s="19"/>
      <c r="X30" s="19"/>
      <c r="Y30" s="71"/>
      <c r="Z30" s="134"/>
      <c r="AA30" s="71"/>
      <c r="AB30" s="71"/>
      <c r="AC30" s="71"/>
    </row>
    <row r="31" spans="2:29" ht="51.75" customHeight="1">
      <c r="C31" s="44"/>
      <c r="D31" s="150" t="s">
        <v>68</v>
      </c>
      <c r="E31" s="140" t="s">
        <v>69</v>
      </c>
      <c r="F31" s="140" t="s">
        <v>60</v>
      </c>
      <c r="G31" s="151" t="s">
        <v>70</v>
      </c>
      <c r="H31" s="152"/>
      <c r="I31" s="152"/>
      <c r="J31" s="152"/>
      <c r="K31" s="153"/>
      <c r="L31" s="140" t="s">
        <v>62</v>
      </c>
      <c r="M31" s="141">
        <v>109.41</v>
      </c>
      <c r="N31" s="142">
        <v>0</v>
      </c>
      <c r="O31" s="143">
        <f>M31*N31</f>
        <v>0</v>
      </c>
      <c r="P31" s="144">
        <f>O31*1.2353</f>
        <v>0</v>
      </c>
      <c r="Q31" s="145" t="e">
        <f>P31/#REF!</f>
        <v>#REF!</v>
      </c>
      <c r="S31" s="146"/>
      <c r="T31" s="1"/>
      <c r="U31" s="147"/>
      <c r="W31" s="19"/>
      <c r="X31" s="19"/>
      <c r="Y31" s="71"/>
      <c r="Z31" s="134"/>
      <c r="AA31" s="71"/>
      <c r="AB31" s="71"/>
      <c r="AC31" s="71"/>
    </row>
    <row r="32" spans="2:29" ht="55.5" customHeight="1">
      <c r="C32" s="44"/>
      <c r="D32" s="150" t="s">
        <v>71</v>
      </c>
      <c r="E32" s="140" t="s">
        <v>72</v>
      </c>
      <c r="F32" s="140" t="s">
        <v>60</v>
      </c>
      <c r="G32" s="151" t="s">
        <v>73</v>
      </c>
      <c r="H32" s="152"/>
      <c r="I32" s="152"/>
      <c r="J32" s="152"/>
      <c r="K32" s="153"/>
      <c r="L32" s="140" t="s">
        <v>62</v>
      </c>
      <c r="M32" s="141">
        <v>36.96</v>
      </c>
      <c r="N32" s="142">
        <v>0</v>
      </c>
      <c r="O32" s="143">
        <f>M32*N32</f>
        <v>0</v>
      </c>
      <c r="P32" s="144">
        <f>O32*1.2353</f>
        <v>0</v>
      </c>
      <c r="Q32" s="145" t="e">
        <f>P32/#REF!</f>
        <v>#REF!</v>
      </c>
      <c r="S32" s="146"/>
      <c r="T32" s="1"/>
      <c r="U32" s="147"/>
      <c r="W32" s="19"/>
      <c r="X32" s="19"/>
      <c r="Y32" s="71"/>
      <c r="Z32" s="134"/>
      <c r="AA32" s="71"/>
      <c r="AB32" s="71"/>
      <c r="AC32" s="71"/>
    </row>
    <row r="33" spans="3:29" ht="21" customHeight="1">
      <c r="C33" s="44"/>
      <c r="D33" s="128" t="s">
        <v>74</v>
      </c>
      <c r="E33" s="128"/>
      <c r="F33" s="129"/>
      <c r="G33" s="130" t="s">
        <v>75</v>
      </c>
      <c r="H33" s="130"/>
      <c r="I33" s="130"/>
      <c r="J33" s="130"/>
      <c r="K33" s="130"/>
      <c r="L33" s="128"/>
      <c r="M33" s="131"/>
      <c r="N33" s="132"/>
      <c r="O33" s="132">
        <f>SUBTOTAL(9,O34:O36)</f>
        <v>0</v>
      </c>
      <c r="P33" s="132">
        <f>SUBTOTAL(9,P34:P36)</f>
        <v>0</v>
      </c>
      <c r="Q33" s="133" t="e">
        <f>P33/#REF!</f>
        <v>#REF!</v>
      </c>
      <c r="R33" s="1">
        <f>O33*1.2353</f>
        <v>0</v>
      </c>
      <c r="T33" s="1"/>
      <c r="U33" s="6"/>
      <c r="W33" s="19"/>
      <c r="X33" s="19"/>
      <c r="Y33" s="71"/>
      <c r="Z33" s="134"/>
      <c r="AA33" s="71"/>
      <c r="AB33" s="71"/>
      <c r="AC33" s="71"/>
    </row>
    <row r="34" spans="3:29" ht="21" customHeight="1">
      <c r="C34" s="44"/>
      <c r="D34" s="154" t="s">
        <v>76</v>
      </c>
      <c r="E34" s="140" t="s">
        <v>77</v>
      </c>
      <c r="F34" s="136" t="s">
        <v>60</v>
      </c>
      <c r="G34" s="155" t="s">
        <v>78</v>
      </c>
      <c r="H34" s="156"/>
      <c r="I34" s="156"/>
      <c r="J34" s="156"/>
      <c r="K34" s="157"/>
      <c r="L34" s="140" t="s">
        <v>62</v>
      </c>
      <c r="M34" s="141">
        <v>3.48</v>
      </c>
      <c r="N34" s="142">
        <v>0</v>
      </c>
      <c r="O34" s="143">
        <f>M34*N34</f>
        <v>0</v>
      </c>
      <c r="P34" s="144">
        <f>O34*1.2353</f>
        <v>0</v>
      </c>
      <c r="Q34" s="145" t="e">
        <f>P34/#REF!</f>
        <v>#REF!</v>
      </c>
      <c r="S34" s="146"/>
      <c r="T34" s="1"/>
      <c r="U34" s="147"/>
      <c r="W34" s="19"/>
      <c r="X34" s="19"/>
      <c r="Y34" s="71"/>
      <c r="Z34" s="134"/>
      <c r="AA34" s="71"/>
      <c r="AB34" s="71"/>
      <c r="AC34" s="71"/>
    </row>
    <row r="35" spans="3:29" ht="22.5" customHeight="1">
      <c r="C35" s="44"/>
      <c r="D35" s="154" t="s">
        <v>79</v>
      </c>
      <c r="E35" s="140" t="s">
        <v>80</v>
      </c>
      <c r="F35" s="136" t="s">
        <v>60</v>
      </c>
      <c r="G35" s="155" t="s">
        <v>81</v>
      </c>
      <c r="H35" s="156"/>
      <c r="I35" s="156"/>
      <c r="J35" s="156"/>
      <c r="K35" s="157"/>
      <c r="L35" s="158" t="s">
        <v>82</v>
      </c>
      <c r="M35" s="141">
        <v>13.32</v>
      </c>
      <c r="N35" s="142">
        <v>0</v>
      </c>
      <c r="O35" s="143">
        <f>M35*N35</f>
        <v>0</v>
      </c>
      <c r="P35" s="144">
        <f t="shared" ref="P35:P58" si="0">O35*1.2353</f>
        <v>0</v>
      </c>
      <c r="Q35" s="145" t="e">
        <f>P35/#REF!</f>
        <v>#REF!</v>
      </c>
      <c r="S35" s="146"/>
      <c r="T35" s="1"/>
      <c r="U35" s="147"/>
      <c r="W35" s="19"/>
      <c r="X35" s="19"/>
      <c r="Y35" s="71"/>
      <c r="Z35" s="134"/>
      <c r="AA35" s="71"/>
      <c r="AB35" s="71"/>
      <c r="AC35" s="71"/>
    </row>
    <row r="36" spans="3:29" ht="39.75" customHeight="1">
      <c r="C36" s="44"/>
      <c r="D36" s="154" t="s">
        <v>83</v>
      </c>
      <c r="E36" s="140" t="s">
        <v>84</v>
      </c>
      <c r="F36" s="136" t="s">
        <v>60</v>
      </c>
      <c r="G36" s="155" t="s">
        <v>85</v>
      </c>
      <c r="H36" s="156"/>
      <c r="I36" s="156"/>
      <c r="J36" s="156"/>
      <c r="K36" s="157"/>
      <c r="L36" s="140" t="s">
        <v>62</v>
      </c>
      <c r="M36" s="141">
        <v>189.8</v>
      </c>
      <c r="N36" s="142">
        <v>0</v>
      </c>
      <c r="O36" s="143">
        <f>M36*N36</f>
        <v>0</v>
      </c>
      <c r="P36" s="144">
        <f t="shared" si="0"/>
        <v>0</v>
      </c>
      <c r="Q36" s="145" t="e">
        <f>P36/#REF!</f>
        <v>#REF!</v>
      </c>
      <c r="S36" s="146"/>
      <c r="T36" s="1"/>
      <c r="U36" s="147"/>
      <c r="W36" s="19"/>
      <c r="X36" s="19"/>
      <c r="Y36" s="71"/>
      <c r="Z36" s="134"/>
      <c r="AA36" s="71"/>
      <c r="AB36" s="71"/>
      <c r="AC36" s="71"/>
    </row>
    <row r="37" spans="3:29" ht="21" customHeight="1">
      <c r="C37" s="44"/>
      <c r="D37" s="128" t="s">
        <v>86</v>
      </c>
      <c r="E37" s="128"/>
      <c r="F37" s="129"/>
      <c r="G37" s="130" t="s">
        <v>87</v>
      </c>
      <c r="H37" s="130"/>
      <c r="I37" s="130"/>
      <c r="J37" s="130"/>
      <c r="K37" s="130"/>
      <c r="L37" s="128"/>
      <c r="M37" s="131"/>
      <c r="N37" s="132"/>
      <c r="O37" s="132">
        <f>SUBTOTAL(9,O38:O38)</f>
        <v>0</v>
      </c>
      <c r="P37" s="132">
        <f>SUBTOTAL(9,P38:P38)</f>
        <v>0</v>
      </c>
      <c r="Q37" s="133" t="e">
        <f>P37/#REF!</f>
        <v>#REF!</v>
      </c>
      <c r="R37" s="1">
        <f>O37*1.2353</f>
        <v>0</v>
      </c>
      <c r="T37" s="1"/>
      <c r="U37" s="6"/>
      <c r="W37" s="19"/>
      <c r="X37" s="19"/>
      <c r="Y37" s="71"/>
      <c r="Z37" s="134"/>
      <c r="AA37" s="71"/>
      <c r="AB37" s="71"/>
      <c r="AC37" s="71"/>
    </row>
    <row r="38" spans="3:29" ht="30" customHeight="1">
      <c r="C38" s="44"/>
      <c r="D38" s="154" t="s">
        <v>88</v>
      </c>
      <c r="E38" s="140" t="s">
        <v>89</v>
      </c>
      <c r="F38" s="136" t="s">
        <v>60</v>
      </c>
      <c r="G38" s="155" t="s">
        <v>90</v>
      </c>
      <c r="H38" s="156"/>
      <c r="I38" s="156"/>
      <c r="J38" s="156"/>
      <c r="K38" s="157"/>
      <c r="L38" s="140" t="s">
        <v>62</v>
      </c>
      <c r="M38" s="141">
        <v>3.48</v>
      </c>
      <c r="N38" s="142">
        <v>0</v>
      </c>
      <c r="O38" s="143">
        <f>M38*N38</f>
        <v>0</v>
      </c>
      <c r="P38" s="144">
        <f t="shared" si="0"/>
        <v>0</v>
      </c>
      <c r="Q38" s="145" t="e">
        <f>P38/#REF!</f>
        <v>#REF!</v>
      </c>
      <c r="S38" s="146"/>
      <c r="T38" s="1"/>
      <c r="U38" s="147"/>
      <c r="W38" s="19"/>
      <c r="X38" s="19"/>
      <c r="Y38" s="71"/>
      <c r="Z38" s="134"/>
      <c r="AA38" s="71"/>
      <c r="AB38" s="71"/>
      <c r="AC38" s="71"/>
    </row>
    <row r="39" spans="3:29" ht="21" customHeight="1">
      <c r="C39" s="44"/>
      <c r="D39" s="128" t="s">
        <v>91</v>
      </c>
      <c r="E39" s="128"/>
      <c r="F39" s="129"/>
      <c r="G39" s="130" t="s">
        <v>92</v>
      </c>
      <c r="H39" s="130"/>
      <c r="I39" s="130"/>
      <c r="J39" s="130"/>
      <c r="K39" s="130"/>
      <c r="L39" s="128"/>
      <c r="M39" s="131"/>
      <c r="N39" s="132"/>
      <c r="O39" s="132">
        <f>SUBTOTAL(9,O40:O51)</f>
        <v>0</v>
      </c>
      <c r="P39" s="132">
        <f>SUBTOTAL(9,P40:P51)</f>
        <v>0</v>
      </c>
      <c r="Q39" s="133" t="e">
        <f>P39/#REF!</f>
        <v>#REF!</v>
      </c>
      <c r="R39" s="1">
        <f>O39*1.2353</f>
        <v>0</v>
      </c>
      <c r="T39" s="1"/>
      <c r="U39" s="6"/>
      <c r="W39" s="19"/>
      <c r="X39" s="19"/>
      <c r="Y39" s="71"/>
      <c r="Z39" s="134"/>
      <c r="AA39" s="71"/>
      <c r="AB39" s="71"/>
      <c r="AC39" s="71"/>
    </row>
    <row r="40" spans="3:29" s="1" customFormat="1" ht="38.25" customHeight="1">
      <c r="D40" s="154" t="s">
        <v>93</v>
      </c>
      <c r="E40" s="124" t="s">
        <v>94</v>
      </c>
      <c r="F40" s="124" t="s">
        <v>60</v>
      </c>
      <c r="G40" s="159" t="s">
        <v>95</v>
      </c>
      <c r="H40" s="160"/>
      <c r="I40" s="160"/>
      <c r="J40" s="160"/>
      <c r="K40" s="161"/>
      <c r="L40" s="124" t="s">
        <v>62</v>
      </c>
      <c r="M40" s="141">
        <v>144.47</v>
      </c>
      <c r="N40" s="142">
        <v>0</v>
      </c>
      <c r="O40" s="143">
        <f>M40*N40</f>
        <v>0</v>
      </c>
      <c r="P40" s="144">
        <f t="shared" si="0"/>
        <v>0</v>
      </c>
      <c r="Q40" s="145" t="e">
        <f>P40/#REF!</f>
        <v>#REF!</v>
      </c>
      <c r="S40" s="146"/>
      <c r="U40" s="147"/>
      <c r="W40" s="19"/>
      <c r="X40" s="19"/>
      <c r="Y40" s="19"/>
      <c r="Z40" s="5"/>
      <c r="AA40" s="19"/>
      <c r="AB40" s="19"/>
      <c r="AC40" s="19"/>
    </row>
    <row r="41" spans="3:29" ht="54" customHeight="1">
      <c r="C41" s="44"/>
      <c r="D41" s="154" t="s">
        <v>96</v>
      </c>
      <c r="E41" s="124">
        <v>87548</v>
      </c>
      <c r="F41" s="124" t="s">
        <v>60</v>
      </c>
      <c r="G41" s="159" t="s">
        <v>97</v>
      </c>
      <c r="H41" s="160"/>
      <c r="I41" s="160"/>
      <c r="J41" s="160"/>
      <c r="K41" s="161"/>
      <c r="L41" s="124" t="s">
        <v>62</v>
      </c>
      <c r="M41" s="141">
        <v>144.47</v>
      </c>
      <c r="N41" s="142">
        <v>0</v>
      </c>
      <c r="O41" s="143">
        <f t="shared" ref="O41:O51" si="1">M41*N41</f>
        <v>0</v>
      </c>
      <c r="P41" s="144">
        <f t="shared" si="0"/>
        <v>0</v>
      </c>
      <c r="Q41" s="145" t="e">
        <f>P41/#REF!</f>
        <v>#REF!</v>
      </c>
      <c r="S41" s="146"/>
      <c r="T41" s="1"/>
      <c r="U41" s="147"/>
      <c r="W41" s="19"/>
      <c r="X41" s="19"/>
      <c r="Y41" s="71"/>
      <c r="Z41" s="134"/>
      <c r="AA41" s="71"/>
      <c r="AB41" s="71"/>
      <c r="AC41" s="71"/>
    </row>
    <row r="42" spans="3:29" ht="25.5" customHeight="1">
      <c r="C42" s="44"/>
      <c r="D42" s="154" t="s">
        <v>98</v>
      </c>
      <c r="E42" s="124" t="s">
        <v>99</v>
      </c>
      <c r="F42" s="124" t="s">
        <v>60</v>
      </c>
      <c r="G42" s="159" t="s">
        <v>100</v>
      </c>
      <c r="H42" s="160"/>
      <c r="I42" s="160"/>
      <c r="J42" s="160"/>
      <c r="K42" s="161"/>
      <c r="L42" s="124" t="s">
        <v>62</v>
      </c>
      <c r="M42" s="141">
        <v>30.03</v>
      </c>
      <c r="N42" s="142">
        <v>0</v>
      </c>
      <c r="O42" s="143">
        <f t="shared" si="1"/>
        <v>0</v>
      </c>
      <c r="P42" s="144">
        <f t="shared" si="0"/>
        <v>0</v>
      </c>
      <c r="Q42" s="145" t="e">
        <f>P42/#REF!</f>
        <v>#REF!</v>
      </c>
      <c r="S42" s="146"/>
      <c r="T42" s="1"/>
      <c r="U42" s="147"/>
      <c r="W42" s="19"/>
      <c r="X42" s="19"/>
      <c r="Y42" s="71"/>
      <c r="Z42" s="134"/>
      <c r="AA42" s="71"/>
      <c r="AB42" s="71"/>
      <c r="AC42" s="71"/>
    </row>
    <row r="43" spans="3:29" ht="27" customHeight="1">
      <c r="C43" s="44"/>
      <c r="D43" s="154" t="s">
        <v>101</v>
      </c>
      <c r="E43" s="124" t="s">
        <v>102</v>
      </c>
      <c r="F43" s="124" t="s">
        <v>60</v>
      </c>
      <c r="G43" s="159" t="s">
        <v>103</v>
      </c>
      <c r="H43" s="160"/>
      <c r="I43" s="160"/>
      <c r="J43" s="160"/>
      <c r="K43" s="161"/>
      <c r="L43" s="124" t="s">
        <v>62</v>
      </c>
      <c r="M43" s="141">
        <v>144.47</v>
      </c>
      <c r="N43" s="142">
        <v>0</v>
      </c>
      <c r="O43" s="143">
        <f t="shared" si="1"/>
        <v>0</v>
      </c>
      <c r="P43" s="144">
        <f t="shared" si="0"/>
        <v>0</v>
      </c>
      <c r="Q43" s="145" t="e">
        <f>P43/#REF!</f>
        <v>#REF!</v>
      </c>
      <c r="S43" s="146"/>
      <c r="T43" s="1"/>
      <c r="U43" s="147"/>
      <c r="W43" s="19"/>
      <c r="X43" s="19"/>
      <c r="Y43" s="71"/>
      <c r="Z43" s="134"/>
      <c r="AA43" s="71"/>
      <c r="AB43" s="71"/>
      <c r="AC43" s="71"/>
    </row>
    <row r="44" spans="3:29" ht="53.25" customHeight="1">
      <c r="C44" s="44"/>
      <c r="D44" s="154" t="s">
        <v>104</v>
      </c>
      <c r="E44" s="124" t="s">
        <v>105</v>
      </c>
      <c r="F44" s="124" t="s">
        <v>60</v>
      </c>
      <c r="G44" s="159" t="s">
        <v>106</v>
      </c>
      <c r="H44" s="160"/>
      <c r="I44" s="160"/>
      <c r="J44" s="160"/>
      <c r="K44" s="161"/>
      <c r="L44" s="124" t="s">
        <v>62</v>
      </c>
      <c r="M44" s="141">
        <v>89</v>
      </c>
      <c r="N44" s="162">
        <v>0</v>
      </c>
      <c r="O44" s="143">
        <f t="shared" si="1"/>
        <v>0</v>
      </c>
      <c r="P44" s="144">
        <f t="shared" si="0"/>
        <v>0</v>
      </c>
      <c r="Q44" s="145" t="e">
        <f>P44/#REF!</f>
        <v>#REF!</v>
      </c>
      <c r="S44" s="146"/>
      <c r="T44" s="1"/>
      <c r="U44" s="147"/>
      <c r="W44" s="19"/>
      <c r="X44" s="19"/>
      <c r="Y44" s="71"/>
      <c r="Z44" s="134"/>
      <c r="AA44" s="71"/>
      <c r="AB44" s="71"/>
      <c r="AC44" s="71"/>
    </row>
    <row r="45" spans="3:29" ht="54.75" customHeight="1">
      <c r="C45" s="44"/>
      <c r="D45" s="154" t="s">
        <v>107</v>
      </c>
      <c r="E45" s="124" t="s">
        <v>108</v>
      </c>
      <c r="F45" s="124" t="s">
        <v>60</v>
      </c>
      <c r="G45" s="159" t="s">
        <v>109</v>
      </c>
      <c r="H45" s="160"/>
      <c r="I45" s="160"/>
      <c r="J45" s="160"/>
      <c r="K45" s="161"/>
      <c r="L45" s="124" t="s">
        <v>62</v>
      </c>
      <c r="M45" s="141">
        <v>89</v>
      </c>
      <c r="N45" s="142">
        <v>0</v>
      </c>
      <c r="O45" s="143">
        <f t="shared" si="1"/>
        <v>0</v>
      </c>
      <c r="P45" s="144">
        <f t="shared" si="0"/>
        <v>0</v>
      </c>
      <c r="Q45" s="145" t="e">
        <f>P45/#REF!</f>
        <v>#REF!</v>
      </c>
      <c r="S45" s="146"/>
      <c r="T45" s="1"/>
      <c r="U45" s="147"/>
      <c r="W45" s="19"/>
      <c r="X45" s="19"/>
      <c r="Y45" s="71"/>
      <c r="Z45" s="134"/>
      <c r="AA45" s="71"/>
      <c r="AB45" s="71"/>
      <c r="AC45" s="71"/>
    </row>
    <row r="46" spans="3:29" ht="41.25" customHeight="1">
      <c r="C46" s="44"/>
      <c r="D46" s="154" t="s">
        <v>110</v>
      </c>
      <c r="E46" s="124" t="s">
        <v>111</v>
      </c>
      <c r="F46" s="124" t="s">
        <v>60</v>
      </c>
      <c r="G46" s="159" t="s">
        <v>112</v>
      </c>
      <c r="H46" s="160"/>
      <c r="I46" s="160"/>
      <c r="J46" s="160"/>
      <c r="K46" s="161"/>
      <c r="L46" s="124" t="s">
        <v>62</v>
      </c>
      <c r="M46" s="141">
        <v>30.03</v>
      </c>
      <c r="N46" s="142">
        <v>0</v>
      </c>
      <c r="O46" s="143">
        <f t="shared" si="1"/>
        <v>0</v>
      </c>
      <c r="P46" s="144">
        <f t="shared" si="0"/>
        <v>0</v>
      </c>
      <c r="Q46" s="145" t="e">
        <f>P46/#REF!</f>
        <v>#REF!</v>
      </c>
      <c r="S46" s="146"/>
      <c r="T46" s="1"/>
      <c r="U46" s="147"/>
      <c r="W46" s="19"/>
      <c r="X46" s="19"/>
      <c r="Y46" s="71"/>
      <c r="Z46" s="134"/>
      <c r="AA46" s="71"/>
      <c r="AB46" s="71"/>
      <c r="AC46" s="71"/>
    </row>
    <row r="47" spans="3:29" ht="24.75" customHeight="1">
      <c r="D47" s="154" t="s">
        <v>113</v>
      </c>
      <c r="E47" s="124" t="s">
        <v>114</v>
      </c>
      <c r="F47" s="124" t="s">
        <v>60</v>
      </c>
      <c r="G47" s="159" t="s">
        <v>115</v>
      </c>
      <c r="H47" s="160"/>
      <c r="I47" s="160"/>
      <c r="J47" s="160"/>
      <c r="K47" s="161"/>
      <c r="L47" s="124" t="s">
        <v>62</v>
      </c>
      <c r="M47" s="126">
        <v>2.4</v>
      </c>
      <c r="N47" s="163">
        <v>0</v>
      </c>
      <c r="O47" s="143">
        <f t="shared" si="1"/>
        <v>0</v>
      </c>
      <c r="P47" s="144">
        <f t="shared" si="0"/>
        <v>0</v>
      </c>
      <c r="Q47" s="19"/>
      <c r="V47" s="19"/>
      <c r="W47" s="19"/>
      <c r="X47" s="19"/>
      <c r="Y47" s="71"/>
      <c r="Z47" s="71"/>
      <c r="AA47" s="71"/>
      <c r="AB47" s="71"/>
    </row>
    <row r="48" spans="3:29" ht="24.75" customHeight="1">
      <c r="C48" s="44"/>
      <c r="D48" s="154" t="s">
        <v>116</v>
      </c>
      <c r="E48" s="124" t="s">
        <v>117</v>
      </c>
      <c r="F48" s="124" t="s">
        <v>118</v>
      </c>
      <c r="G48" s="151" t="s">
        <v>119</v>
      </c>
      <c r="H48" s="152"/>
      <c r="I48" s="152"/>
      <c r="J48" s="152"/>
      <c r="K48" s="153"/>
      <c r="L48" s="124" t="s">
        <v>62</v>
      </c>
      <c r="M48" s="141">
        <v>4.0199999999999996</v>
      </c>
      <c r="N48" s="142">
        <v>0</v>
      </c>
      <c r="O48" s="143">
        <f t="shared" si="1"/>
        <v>0</v>
      </c>
      <c r="P48" s="144">
        <f t="shared" si="0"/>
        <v>0</v>
      </c>
      <c r="Q48" s="145" t="e">
        <f>P48/#REF!</f>
        <v>#REF!</v>
      </c>
      <c r="S48" s="146"/>
      <c r="T48" s="1"/>
      <c r="U48" s="147"/>
      <c r="W48" s="19"/>
      <c r="X48" s="19"/>
      <c r="Y48" s="71"/>
      <c r="Z48" s="134"/>
      <c r="AA48" s="71"/>
      <c r="AB48" s="71"/>
      <c r="AC48" s="71"/>
    </row>
    <row r="49" spans="2:29" ht="43.5" customHeight="1">
      <c r="C49" s="44"/>
      <c r="D49" s="154" t="s">
        <v>120</v>
      </c>
      <c r="E49" s="124" t="s">
        <v>121</v>
      </c>
      <c r="F49" s="124" t="s">
        <v>60</v>
      </c>
      <c r="G49" s="159" t="s">
        <v>122</v>
      </c>
      <c r="H49" s="160"/>
      <c r="I49" s="160"/>
      <c r="J49" s="160"/>
      <c r="K49" s="161"/>
      <c r="L49" s="124" t="s">
        <v>62</v>
      </c>
      <c r="M49" s="141">
        <v>20.21</v>
      </c>
      <c r="N49" s="142">
        <v>0</v>
      </c>
      <c r="O49" s="143">
        <f t="shared" si="1"/>
        <v>0</v>
      </c>
      <c r="P49" s="144">
        <f t="shared" si="0"/>
        <v>0</v>
      </c>
      <c r="Q49" s="145" t="e">
        <f>P49/#REF!</f>
        <v>#REF!</v>
      </c>
      <c r="S49" s="146"/>
      <c r="T49" s="1"/>
      <c r="U49" s="147"/>
      <c r="W49" s="19"/>
      <c r="X49" s="19"/>
      <c r="Y49" s="71"/>
      <c r="Z49" s="134"/>
      <c r="AA49" s="71"/>
      <c r="AB49" s="71"/>
      <c r="AC49" s="71"/>
    </row>
    <row r="50" spans="2:29" ht="24" customHeight="1">
      <c r="C50" s="44"/>
      <c r="D50" s="154" t="s">
        <v>123</v>
      </c>
      <c r="E50" s="124" t="s">
        <v>124</v>
      </c>
      <c r="F50" s="124" t="s">
        <v>60</v>
      </c>
      <c r="G50" s="159" t="s">
        <v>125</v>
      </c>
      <c r="H50" s="160"/>
      <c r="I50" s="160"/>
      <c r="J50" s="160"/>
      <c r="K50" s="161"/>
      <c r="L50" s="124" t="s">
        <v>126</v>
      </c>
      <c r="M50" s="141">
        <v>284.44</v>
      </c>
      <c r="N50" s="142">
        <v>0</v>
      </c>
      <c r="O50" s="143">
        <f t="shared" si="1"/>
        <v>0</v>
      </c>
      <c r="P50" s="144">
        <f t="shared" si="0"/>
        <v>0</v>
      </c>
      <c r="Q50" s="145" t="e">
        <f>P50/#REF!</f>
        <v>#REF!</v>
      </c>
      <c r="S50" s="146"/>
      <c r="T50" s="1"/>
      <c r="U50" s="147"/>
      <c r="W50" s="19"/>
      <c r="X50" s="19"/>
      <c r="Y50" s="71"/>
      <c r="Z50" s="134"/>
      <c r="AA50" s="71"/>
      <c r="AB50" s="71"/>
      <c r="AC50" s="71"/>
    </row>
    <row r="51" spans="2:29" s="1" customFormat="1" ht="21" customHeight="1">
      <c r="D51" s="154" t="s">
        <v>127</v>
      </c>
      <c r="E51" s="124" t="s">
        <v>128</v>
      </c>
      <c r="F51" s="124" t="s">
        <v>60</v>
      </c>
      <c r="G51" s="159" t="s">
        <v>129</v>
      </c>
      <c r="H51" s="160"/>
      <c r="I51" s="160"/>
      <c r="J51" s="160"/>
      <c r="K51" s="161"/>
      <c r="L51" s="124" t="s">
        <v>62</v>
      </c>
      <c r="M51" s="141">
        <v>156.44</v>
      </c>
      <c r="N51" s="142">
        <v>0</v>
      </c>
      <c r="O51" s="143">
        <f t="shared" si="1"/>
        <v>0</v>
      </c>
      <c r="P51" s="144">
        <f t="shared" si="0"/>
        <v>0</v>
      </c>
      <c r="Q51" s="145" t="e">
        <f>P51/#REF!</f>
        <v>#REF!</v>
      </c>
      <c r="S51" s="146"/>
      <c r="U51" s="147"/>
      <c r="W51" s="19"/>
      <c r="X51" s="19"/>
      <c r="Y51" s="19"/>
      <c r="Z51" s="5"/>
      <c r="AA51" s="19"/>
      <c r="AB51" s="19"/>
      <c r="AC51" s="19"/>
    </row>
    <row r="52" spans="2:29" ht="21" customHeight="1">
      <c r="C52" s="44"/>
      <c r="D52" s="128" t="s">
        <v>130</v>
      </c>
      <c r="E52" s="128"/>
      <c r="F52" s="129"/>
      <c r="G52" s="130" t="s">
        <v>131</v>
      </c>
      <c r="H52" s="130"/>
      <c r="I52" s="130"/>
      <c r="J52" s="130"/>
      <c r="K52" s="130"/>
      <c r="L52" s="128"/>
      <c r="M52" s="131"/>
      <c r="N52" s="132"/>
      <c r="O52" s="132">
        <f>SUBTOTAL(9,O53:O54)</f>
        <v>0</v>
      </c>
      <c r="P52" s="132">
        <f>SUBTOTAL(9,P53:P54)</f>
        <v>0</v>
      </c>
      <c r="Q52" s="133" t="e">
        <f>P52/#REF!</f>
        <v>#REF!</v>
      </c>
      <c r="R52" s="1">
        <f>O52*1.2353</f>
        <v>0</v>
      </c>
      <c r="T52" s="1"/>
      <c r="U52" s="6"/>
      <c r="W52" s="19"/>
      <c r="X52" s="19"/>
      <c r="Y52" s="71"/>
      <c r="Z52" s="134"/>
      <c r="AA52" s="71"/>
      <c r="AB52" s="71"/>
      <c r="AC52" s="71"/>
    </row>
    <row r="53" spans="2:29" ht="21" customHeight="1">
      <c r="C53" s="44"/>
      <c r="D53" s="154" t="s">
        <v>132</v>
      </c>
      <c r="E53" s="140" t="s">
        <v>133</v>
      </c>
      <c r="F53" s="136" t="s">
        <v>60</v>
      </c>
      <c r="G53" s="164" t="s">
        <v>134</v>
      </c>
      <c r="H53" s="165"/>
      <c r="I53" s="165"/>
      <c r="J53" s="165"/>
      <c r="K53" s="166"/>
      <c r="L53" s="140" t="s">
        <v>62</v>
      </c>
      <c r="M53" s="141">
        <v>30.03</v>
      </c>
      <c r="N53" s="142">
        <v>0</v>
      </c>
      <c r="O53" s="143">
        <f>M53*N53</f>
        <v>0</v>
      </c>
      <c r="P53" s="144">
        <f t="shared" si="0"/>
        <v>0</v>
      </c>
      <c r="Q53" s="145" t="e">
        <f>P53/#REF!</f>
        <v>#REF!</v>
      </c>
      <c r="S53" s="146"/>
      <c r="T53" s="1"/>
      <c r="U53" s="147"/>
      <c r="W53" s="19"/>
      <c r="X53" s="19"/>
      <c r="Y53" s="71"/>
      <c r="Z53" s="134"/>
      <c r="AA53" s="71"/>
      <c r="AB53" s="71"/>
      <c r="AC53" s="71"/>
    </row>
    <row r="54" spans="2:29" ht="21" customHeight="1">
      <c r="C54" s="44"/>
      <c r="D54" s="154" t="s">
        <v>135</v>
      </c>
      <c r="E54" s="140" t="s">
        <v>136</v>
      </c>
      <c r="F54" s="136" t="s">
        <v>60</v>
      </c>
      <c r="G54" s="164" t="s">
        <v>137</v>
      </c>
      <c r="H54" s="165"/>
      <c r="I54" s="165"/>
      <c r="J54" s="165"/>
      <c r="K54" s="166"/>
      <c r="L54" s="140" t="s">
        <v>62</v>
      </c>
      <c r="M54" s="141">
        <v>144.47</v>
      </c>
      <c r="N54" s="142">
        <v>0</v>
      </c>
      <c r="O54" s="143">
        <f>M54*N54</f>
        <v>0</v>
      </c>
      <c r="P54" s="144">
        <f t="shared" si="0"/>
        <v>0</v>
      </c>
      <c r="Q54" s="145" t="e">
        <f>P54/#REF!</f>
        <v>#REF!</v>
      </c>
      <c r="S54" s="146"/>
      <c r="T54" s="1"/>
      <c r="U54" s="147"/>
      <c r="W54" s="19"/>
      <c r="X54" s="19"/>
      <c r="Y54" s="71"/>
      <c r="Z54" s="134"/>
      <c r="AA54" s="71"/>
      <c r="AB54" s="71"/>
      <c r="AC54" s="71"/>
    </row>
    <row r="55" spans="2:29" ht="21" customHeight="1">
      <c r="C55" s="44"/>
      <c r="D55" s="128" t="s">
        <v>138</v>
      </c>
      <c r="E55" s="128"/>
      <c r="F55" s="128"/>
      <c r="G55" s="130" t="s">
        <v>139</v>
      </c>
      <c r="H55" s="130"/>
      <c r="I55" s="130"/>
      <c r="J55" s="130"/>
      <c r="K55" s="130"/>
      <c r="L55" s="128"/>
      <c r="M55" s="131"/>
      <c r="N55" s="132"/>
      <c r="O55" s="132">
        <f>SUBTOTAL(9,O56:O58)</f>
        <v>0</v>
      </c>
      <c r="P55" s="132">
        <f>SUBTOTAL(9,P56:P58)</f>
        <v>0</v>
      </c>
      <c r="Q55" s="133" t="e">
        <f>P55/#REF!</f>
        <v>#REF!</v>
      </c>
      <c r="R55" s="1">
        <f>O55*1.2353</f>
        <v>0</v>
      </c>
      <c r="T55" s="1"/>
      <c r="U55" s="6"/>
      <c r="W55" s="19"/>
      <c r="X55" s="19"/>
      <c r="Y55" s="71"/>
      <c r="Z55" s="134"/>
      <c r="AA55" s="71"/>
      <c r="AB55" s="71"/>
      <c r="AC55" s="71"/>
    </row>
    <row r="56" spans="2:29" ht="24" customHeight="1">
      <c r="C56" s="44"/>
      <c r="D56" s="154" t="s">
        <v>140</v>
      </c>
      <c r="E56" s="124">
        <v>72183</v>
      </c>
      <c r="F56" s="154" t="s">
        <v>141</v>
      </c>
      <c r="G56" s="149" t="s">
        <v>142</v>
      </c>
      <c r="H56" s="149"/>
      <c r="I56" s="149"/>
      <c r="J56" s="149"/>
      <c r="K56" s="149"/>
      <c r="L56" s="124" t="s">
        <v>62</v>
      </c>
      <c r="M56" s="141">
        <v>4664</v>
      </c>
      <c r="N56" s="162">
        <v>0</v>
      </c>
      <c r="O56" s="143">
        <f>M56*N56</f>
        <v>0</v>
      </c>
      <c r="P56" s="144">
        <f t="shared" si="0"/>
        <v>0</v>
      </c>
      <c r="Q56" s="145" t="e">
        <f>P56/#REF!</f>
        <v>#REF!</v>
      </c>
      <c r="S56" s="146"/>
      <c r="T56" s="1"/>
      <c r="U56" s="147"/>
      <c r="W56" s="19"/>
      <c r="X56" s="19"/>
      <c r="Y56" s="71"/>
      <c r="Z56" s="134"/>
      <c r="AA56" s="71"/>
      <c r="AB56" s="71"/>
      <c r="AC56" s="71"/>
    </row>
    <row r="57" spans="2:29" ht="24" customHeight="1">
      <c r="C57" s="44"/>
      <c r="D57" s="154" t="s">
        <v>143</v>
      </c>
      <c r="E57" s="124" t="s">
        <v>144</v>
      </c>
      <c r="F57" s="154" t="s">
        <v>141</v>
      </c>
      <c r="G57" s="167" t="s">
        <v>145</v>
      </c>
      <c r="H57" s="167"/>
      <c r="I57" s="167" t="s">
        <v>146</v>
      </c>
      <c r="J57" s="167" t="s">
        <v>146</v>
      </c>
      <c r="K57" s="167" t="s">
        <v>146</v>
      </c>
      <c r="L57" s="124" t="s">
        <v>62</v>
      </c>
      <c r="M57" s="141">
        <v>4664</v>
      </c>
      <c r="N57" s="162">
        <v>0</v>
      </c>
      <c r="O57" s="143">
        <f>M57*N57</f>
        <v>0</v>
      </c>
      <c r="P57" s="144">
        <f t="shared" si="0"/>
        <v>0</v>
      </c>
      <c r="Q57" s="145" t="e">
        <f>P57/#REF!</f>
        <v>#REF!</v>
      </c>
      <c r="S57" s="146"/>
      <c r="T57" s="1"/>
      <c r="U57" s="147"/>
      <c r="W57" s="19"/>
      <c r="X57" s="19"/>
      <c r="Y57" s="71"/>
      <c r="Z57" s="134"/>
      <c r="AA57" s="71"/>
      <c r="AB57" s="71"/>
      <c r="AC57" s="71"/>
    </row>
    <row r="58" spans="2:29" ht="24" customHeight="1">
      <c r="C58" s="44"/>
      <c r="D58" s="154" t="s">
        <v>147</v>
      </c>
      <c r="E58" s="124" t="s">
        <v>148</v>
      </c>
      <c r="F58" s="154" t="s">
        <v>149</v>
      </c>
      <c r="G58" s="168" t="s">
        <v>150</v>
      </c>
      <c r="H58" s="168"/>
      <c r="I58" s="168" t="s">
        <v>146</v>
      </c>
      <c r="J58" s="168" t="s">
        <v>146</v>
      </c>
      <c r="K58" s="168" t="s">
        <v>146</v>
      </c>
      <c r="L58" s="124" t="s">
        <v>62</v>
      </c>
      <c r="M58" s="141">
        <v>4664</v>
      </c>
      <c r="N58" s="162">
        <v>0</v>
      </c>
      <c r="O58" s="143">
        <f>M58*N58</f>
        <v>0</v>
      </c>
      <c r="P58" s="144">
        <f t="shared" si="0"/>
        <v>0</v>
      </c>
      <c r="Q58" s="145" t="e">
        <f>P58/#REF!</f>
        <v>#REF!</v>
      </c>
      <c r="S58" s="146"/>
      <c r="T58" s="1"/>
      <c r="U58" s="147"/>
      <c r="W58" s="19"/>
      <c r="X58" s="19"/>
      <c r="Y58" s="71"/>
      <c r="Z58" s="134"/>
      <c r="AA58" s="71"/>
      <c r="AB58" s="71"/>
      <c r="AC58" s="71"/>
    </row>
    <row r="59" spans="2:29" ht="22.5" customHeight="1">
      <c r="B59" s="44" t="s">
        <v>54</v>
      </c>
      <c r="D59" s="169">
        <v>3</v>
      </c>
      <c r="E59" s="170"/>
      <c r="F59" s="170"/>
      <c r="G59" s="171" t="s">
        <v>151</v>
      </c>
      <c r="H59" s="171"/>
      <c r="I59" s="171"/>
      <c r="J59" s="171"/>
      <c r="K59" s="171"/>
      <c r="L59" s="172"/>
      <c r="M59" s="173"/>
      <c r="N59" s="174"/>
      <c r="O59" s="127">
        <f>SUM(O60+O71+O99)</f>
        <v>0</v>
      </c>
      <c r="P59" s="127">
        <f>SUM(P60+P71+P99)</f>
        <v>0</v>
      </c>
      <c r="Q59" s="19"/>
      <c r="R59" s="1">
        <f>O59*1.2353</f>
        <v>0</v>
      </c>
      <c r="V59" s="19"/>
      <c r="W59" s="19"/>
      <c r="X59" s="19"/>
      <c r="Y59" s="71"/>
      <c r="Z59" s="71"/>
      <c r="AA59" s="71"/>
      <c r="AB59" s="71"/>
    </row>
    <row r="60" spans="2:29" ht="21" customHeight="1">
      <c r="C60" s="44"/>
      <c r="D60" s="128" t="s">
        <v>152</v>
      </c>
      <c r="E60" s="128"/>
      <c r="F60" s="128"/>
      <c r="G60" s="130" t="s">
        <v>153</v>
      </c>
      <c r="H60" s="130"/>
      <c r="I60" s="130"/>
      <c r="J60" s="130"/>
      <c r="K60" s="130"/>
      <c r="L60" s="128"/>
      <c r="M60" s="131"/>
      <c r="N60" s="132"/>
      <c r="O60" s="132">
        <f>SUBTOTAL(9,O61:O70)</f>
        <v>0</v>
      </c>
      <c r="P60" s="132">
        <f>SUBTOTAL(9,P61:P70)</f>
        <v>0</v>
      </c>
      <c r="Q60" s="133"/>
      <c r="R60" s="1">
        <f>O60*1.2353</f>
        <v>0</v>
      </c>
      <c r="T60" s="1"/>
      <c r="U60" s="6"/>
      <c r="W60" s="19"/>
      <c r="X60" s="19"/>
      <c r="Y60" s="71"/>
      <c r="Z60" s="134"/>
      <c r="AA60" s="71"/>
      <c r="AB60" s="71"/>
      <c r="AC60" s="71"/>
    </row>
    <row r="61" spans="2:29" ht="22.5" customHeight="1">
      <c r="D61" s="154" t="s">
        <v>154</v>
      </c>
      <c r="E61" s="175" t="s">
        <v>155</v>
      </c>
      <c r="F61" s="154" t="s">
        <v>141</v>
      </c>
      <c r="G61" s="159" t="s">
        <v>156</v>
      </c>
      <c r="H61" s="160"/>
      <c r="I61" s="160"/>
      <c r="J61" s="160"/>
      <c r="K61" s="161"/>
      <c r="L61" s="175" t="s">
        <v>126</v>
      </c>
      <c r="M61" s="141">
        <v>164</v>
      </c>
      <c r="N61" s="176">
        <v>0</v>
      </c>
      <c r="O61" s="143">
        <f>M61*N61</f>
        <v>0</v>
      </c>
      <c r="P61" s="144">
        <f t="shared" ref="P61:P124" si="2">O61*1.2353</f>
        <v>0</v>
      </c>
      <c r="Q61" s="19"/>
      <c r="V61" s="19"/>
      <c r="W61" s="19"/>
      <c r="X61" s="19"/>
      <c r="Y61" s="71"/>
      <c r="Z61" s="71"/>
      <c r="AA61" s="71"/>
      <c r="AB61" s="71"/>
    </row>
    <row r="62" spans="2:29" ht="21.75" customHeight="1">
      <c r="D62" s="154" t="s">
        <v>157</v>
      </c>
      <c r="E62" s="124" t="s">
        <v>158</v>
      </c>
      <c r="F62" s="154" t="s">
        <v>141</v>
      </c>
      <c r="G62" s="177" t="s">
        <v>159</v>
      </c>
      <c r="H62" s="178"/>
      <c r="I62" s="178"/>
      <c r="J62" s="178"/>
      <c r="K62" s="179"/>
      <c r="L62" s="175" t="s">
        <v>126</v>
      </c>
      <c r="M62" s="141">
        <v>5</v>
      </c>
      <c r="N62" s="163">
        <v>0</v>
      </c>
      <c r="O62" s="143">
        <f t="shared" ref="O62:O70" si="3">M62*N62</f>
        <v>0</v>
      </c>
      <c r="P62" s="144">
        <f t="shared" si="2"/>
        <v>0</v>
      </c>
      <c r="Q62" s="19"/>
      <c r="V62" s="19"/>
      <c r="W62" s="19"/>
      <c r="X62" s="19"/>
      <c r="Y62" s="71"/>
      <c r="Z62" s="71"/>
      <c r="AA62" s="71"/>
      <c r="AB62" s="71"/>
    </row>
    <row r="63" spans="2:29" ht="22.5" customHeight="1">
      <c r="D63" s="154" t="s">
        <v>160</v>
      </c>
      <c r="E63" s="124" t="s">
        <v>161</v>
      </c>
      <c r="F63" s="154" t="s">
        <v>141</v>
      </c>
      <c r="G63" s="159" t="s">
        <v>162</v>
      </c>
      <c r="H63" s="160"/>
      <c r="I63" s="160"/>
      <c r="J63" s="160"/>
      <c r="K63" s="161"/>
      <c r="L63" s="175" t="s">
        <v>126</v>
      </c>
      <c r="M63" s="141">
        <v>114</v>
      </c>
      <c r="N63" s="163">
        <v>0</v>
      </c>
      <c r="O63" s="143">
        <f t="shared" si="3"/>
        <v>0</v>
      </c>
      <c r="P63" s="144">
        <f t="shared" si="2"/>
        <v>0</v>
      </c>
      <c r="Q63" s="19"/>
      <c r="V63" s="19"/>
      <c r="W63" s="19"/>
      <c r="X63" s="19"/>
      <c r="Y63" s="71"/>
      <c r="Z63" s="71"/>
      <c r="AA63" s="71"/>
      <c r="AB63" s="71"/>
    </row>
    <row r="64" spans="2:29" ht="25.5" customHeight="1">
      <c r="D64" s="154" t="s">
        <v>163</v>
      </c>
      <c r="E64" s="124" t="s">
        <v>164</v>
      </c>
      <c r="F64" s="154" t="s">
        <v>141</v>
      </c>
      <c r="G64" s="159" t="s">
        <v>165</v>
      </c>
      <c r="H64" s="160"/>
      <c r="I64" s="160"/>
      <c r="J64" s="160"/>
      <c r="K64" s="161"/>
      <c r="L64" s="175" t="s">
        <v>166</v>
      </c>
      <c r="M64" s="141">
        <v>9</v>
      </c>
      <c r="N64" s="163">
        <v>0</v>
      </c>
      <c r="O64" s="143">
        <f t="shared" si="3"/>
        <v>0</v>
      </c>
      <c r="P64" s="144">
        <f t="shared" si="2"/>
        <v>0</v>
      </c>
      <c r="Q64" s="19"/>
      <c r="V64" s="19"/>
      <c r="W64" s="19"/>
      <c r="X64" s="19"/>
      <c r="Y64" s="71"/>
      <c r="Z64" s="71"/>
      <c r="AA64" s="71"/>
      <c r="AB64" s="71"/>
    </row>
    <row r="65" spans="3:29" ht="27.75" customHeight="1">
      <c r="D65" s="154" t="s">
        <v>167</v>
      </c>
      <c r="E65" s="175" t="s">
        <v>168</v>
      </c>
      <c r="F65" s="154" t="s">
        <v>141</v>
      </c>
      <c r="G65" s="159" t="s">
        <v>169</v>
      </c>
      <c r="H65" s="160"/>
      <c r="I65" s="160"/>
      <c r="J65" s="160"/>
      <c r="K65" s="161"/>
      <c r="L65" s="175" t="s">
        <v>166</v>
      </c>
      <c r="M65" s="141">
        <v>1</v>
      </c>
      <c r="N65" s="176">
        <v>0</v>
      </c>
      <c r="O65" s="143">
        <f t="shared" si="3"/>
        <v>0</v>
      </c>
      <c r="P65" s="144">
        <f t="shared" si="2"/>
        <v>0</v>
      </c>
      <c r="Q65" s="19"/>
      <c r="V65" s="19"/>
      <c r="W65" s="19"/>
      <c r="X65" s="19"/>
      <c r="Y65" s="71"/>
      <c r="Z65" s="71"/>
      <c r="AA65" s="71"/>
      <c r="AB65" s="71"/>
    </row>
    <row r="66" spans="3:29" ht="21.75" customHeight="1">
      <c r="D66" s="154" t="s">
        <v>170</v>
      </c>
      <c r="E66" s="124" t="s">
        <v>171</v>
      </c>
      <c r="F66" s="180" t="s">
        <v>60</v>
      </c>
      <c r="G66" s="181" t="s">
        <v>172</v>
      </c>
      <c r="H66" s="182"/>
      <c r="I66" s="182"/>
      <c r="J66" s="182"/>
      <c r="K66" s="183"/>
      <c r="L66" s="175" t="s">
        <v>166</v>
      </c>
      <c r="M66" s="141">
        <v>2</v>
      </c>
      <c r="N66" s="163">
        <v>0</v>
      </c>
      <c r="O66" s="143">
        <f t="shared" si="3"/>
        <v>0</v>
      </c>
      <c r="P66" s="144">
        <f t="shared" si="2"/>
        <v>0</v>
      </c>
      <c r="Q66" s="19"/>
      <c r="R66" s="1" t="s">
        <v>173</v>
      </c>
      <c r="V66" s="19"/>
      <c r="W66" s="19"/>
      <c r="X66" s="19"/>
      <c r="Y66" s="71"/>
      <c r="Z66" s="71"/>
      <c r="AA66" s="71"/>
      <c r="AB66" s="71"/>
    </row>
    <row r="67" spans="3:29" ht="22.5" customHeight="1">
      <c r="D67" s="154" t="s">
        <v>174</v>
      </c>
      <c r="E67" s="124" t="s">
        <v>175</v>
      </c>
      <c r="F67" s="180" t="s">
        <v>60</v>
      </c>
      <c r="G67" s="159" t="s">
        <v>176</v>
      </c>
      <c r="H67" s="160"/>
      <c r="I67" s="160"/>
      <c r="J67" s="160"/>
      <c r="K67" s="161"/>
      <c r="L67" s="175" t="s">
        <v>166</v>
      </c>
      <c r="M67" s="141">
        <v>2</v>
      </c>
      <c r="N67" s="163">
        <v>0</v>
      </c>
      <c r="O67" s="143">
        <f t="shared" si="3"/>
        <v>0</v>
      </c>
      <c r="P67" s="144">
        <f t="shared" si="2"/>
        <v>0</v>
      </c>
      <c r="Q67" s="19"/>
      <c r="V67" s="19"/>
      <c r="W67" s="19"/>
      <c r="X67" s="19"/>
      <c r="Y67" s="71"/>
      <c r="Z67" s="71"/>
      <c r="AA67" s="71"/>
      <c r="AB67" s="71"/>
    </row>
    <row r="68" spans="3:29" ht="25.5" customHeight="1">
      <c r="D68" s="154" t="s">
        <v>177</v>
      </c>
      <c r="E68" s="124" t="s">
        <v>178</v>
      </c>
      <c r="F68" s="180" t="s">
        <v>60</v>
      </c>
      <c r="G68" s="159" t="s">
        <v>179</v>
      </c>
      <c r="H68" s="160"/>
      <c r="I68" s="160"/>
      <c r="J68" s="160"/>
      <c r="K68" s="161"/>
      <c r="L68" s="175" t="s">
        <v>166</v>
      </c>
      <c r="M68" s="141">
        <v>4</v>
      </c>
      <c r="N68" s="163">
        <v>0</v>
      </c>
      <c r="O68" s="143">
        <f t="shared" si="3"/>
        <v>0</v>
      </c>
      <c r="P68" s="144">
        <f t="shared" si="2"/>
        <v>0</v>
      </c>
      <c r="Q68" s="19"/>
      <c r="V68" s="19"/>
      <c r="W68" s="19"/>
      <c r="X68" s="19"/>
      <c r="Y68" s="71"/>
      <c r="Z68" s="71"/>
      <c r="AA68" s="71"/>
      <c r="AB68" s="71"/>
    </row>
    <row r="69" spans="3:29" ht="21.75" customHeight="1">
      <c r="D69" s="154" t="s">
        <v>180</v>
      </c>
      <c r="E69" s="124" t="s">
        <v>181</v>
      </c>
      <c r="F69" s="124"/>
      <c r="G69" s="159" t="s">
        <v>182</v>
      </c>
      <c r="H69" s="160"/>
      <c r="I69" s="160"/>
      <c r="J69" s="160"/>
      <c r="K69" s="161"/>
      <c r="L69" s="175" t="s">
        <v>166</v>
      </c>
      <c r="M69" s="141">
        <v>1</v>
      </c>
      <c r="N69" s="163">
        <v>0</v>
      </c>
      <c r="O69" s="143">
        <f t="shared" si="3"/>
        <v>0</v>
      </c>
      <c r="P69" s="144">
        <f t="shared" si="2"/>
        <v>0</v>
      </c>
      <c r="Q69" s="19"/>
      <c r="V69" s="19"/>
      <c r="W69" s="19"/>
      <c r="X69" s="19"/>
      <c r="Y69" s="71"/>
      <c r="Z69" s="71"/>
      <c r="AA69" s="71"/>
      <c r="AB69" s="71"/>
    </row>
    <row r="70" spans="3:29" ht="22.5" customHeight="1">
      <c r="D70" s="154" t="s">
        <v>183</v>
      </c>
      <c r="E70" s="124" t="s">
        <v>184</v>
      </c>
      <c r="F70" s="180" t="s">
        <v>60</v>
      </c>
      <c r="G70" s="159" t="s">
        <v>185</v>
      </c>
      <c r="H70" s="160"/>
      <c r="I70" s="160"/>
      <c r="J70" s="160"/>
      <c r="K70" s="161"/>
      <c r="L70" s="124" t="s">
        <v>166</v>
      </c>
      <c r="M70" s="141">
        <v>1</v>
      </c>
      <c r="N70" s="163">
        <v>0</v>
      </c>
      <c r="O70" s="143">
        <f t="shared" si="3"/>
        <v>0</v>
      </c>
      <c r="P70" s="144">
        <f t="shared" si="2"/>
        <v>0</v>
      </c>
      <c r="Q70" s="19"/>
      <c r="R70" s="1" t="s">
        <v>173</v>
      </c>
      <c r="V70" s="19"/>
      <c r="W70" s="19"/>
      <c r="X70" s="19"/>
      <c r="Y70" s="71"/>
      <c r="Z70" s="71"/>
      <c r="AA70" s="71"/>
      <c r="AB70" s="71"/>
    </row>
    <row r="71" spans="3:29" ht="21" customHeight="1">
      <c r="C71" s="44"/>
      <c r="D71" s="128" t="s">
        <v>186</v>
      </c>
      <c r="E71" s="128"/>
      <c r="F71" s="128"/>
      <c r="G71" s="130" t="s">
        <v>187</v>
      </c>
      <c r="H71" s="130"/>
      <c r="I71" s="130"/>
      <c r="J71" s="130"/>
      <c r="K71" s="130"/>
      <c r="L71" s="128"/>
      <c r="M71" s="131"/>
      <c r="N71" s="132"/>
      <c r="O71" s="132">
        <f>SUBTOTAL(9,O72:O98)</f>
        <v>0</v>
      </c>
      <c r="P71" s="132">
        <f>SUM(P72:P98)</f>
        <v>0</v>
      </c>
      <c r="Q71" s="19"/>
      <c r="R71" s="1">
        <f>O71*1.2353</f>
        <v>0</v>
      </c>
      <c r="T71" s="1"/>
      <c r="U71" s="6"/>
      <c r="W71" s="19"/>
      <c r="X71" s="19"/>
      <c r="Y71" s="71"/>
      <c r="Z71" s="134"/>
      <c r="AA71" s="71"/>
      <c r="AB71" s="71"/>
      <c r="AC71" s="71"/>
    </row>
    <row r="72" spans="3:29" ht="23.25" customHeight="1">
      <c r="D72" s="154" t="s">
        <v>188</v>
      </c>
      <c r="E72" s="175" t="s">
        <v>189</v>
      </c>
      <c r="F72" s="180" t="s">
        <v>60</v>
      </c>
      <c r="G72" s="159" t="s">
        <v>190</v>
      </c>
      <c r="H72" s="160"/>
      <c r="I72" s="160"/>
      <c r="J72" s="160"/>
      <c r="K72" s="161"/>
      <c r="L72" s="175" t="s">
        <v>126</v>
      </c>
      <c r="M72" s="141">
        <v>57</v>
      </c>
      <c r="N72" s="176">
        <v>0</v>
      </c>
      <c r="O72" s="143">
        <f>M72*N72</f>
        <v>0</v>
      </c>
      <c r="P72" s="144">
        <f t="shared" si="2"/>
        <v>0</v>
      </c>
      <c r="Q72" s="19"/>
      <c r="V72" s="19"/>
      <c r="W72" s="19"/>
      <c r="X72" s="19"/>
      <c r="Y72" s="71"/>
      <c r="Z72" s="71"/>
      <c r="AA72" s="71"/>
      <c r="AB72" s="71"/>
    </row>
    <row r="73" spans="3:29" ht="25.5" customHeight="1">
      <c r="D73" s="154" t="s">
        <v>191</v>
      </c>
      <c r="E73" s="124" t="s">
        <v>192</v>
      </c>
      <c r="F73" s="180" t="s">
        <v>60</v>
      </c>
      <c r="G73" s="159" t="s">
        <v>193</v>
      </c>
      <c r="H73" s="160"/>
      <c r="I73" s="160"/>
      <c r="J73" s="160"/>
      <c r="K73" s="161"/>
      <c r="L73" s="175" t="s">
        <v>82</v>
      </c>
      <c r="M73" s="141">
        <v>1</v>
      </c>
      <c r="N73" s="163">
        <v>0</v>
      </c>
      <c r="O73" s="143">
        <f t="shared" ref="O73:O97" si="4">M73*N73</f>
        <v>0</v>
      </c>
      <c r="P73" s="144">
        <f t="shared" si="2"/>
        <v>0</v>
      </c>
      <c r="Q73" s="19"/>
      <c r="V73" s="19"/>
      <c r="W73" s="19"/>
      <c r="X73" s="19"/>
      <c r="Y73" s="71"/>
      <c r="Z73" s="71"/>
      <c r="AA73" s="71"/>
      <c r="AB73" s="71"/>
    </row>
    <row r="74" spans="3:29" ht="21" customHeight="1">
      <c r="D74" s="154" t="s">
        <v>194</v>
      </c>
      <c r="E74" s="124" t="s">
        <v>195</v>
      </c>
      <c r="F74" s="180" t="s">
        <v>60</v>
      </c>
      <c r="G74" s="159" t="s">
        <v>196</v>
      </c>
      <c r="H74" s="160"/>
      <c r="I74" s="160"/>
      <c r="J74" s="160"/>
      <c r="K74" s="161"/>
      <c r="L74" s="175" t="s">
        <v>82</v>
      </c>
      <c r="M74" s="141">
        <v>1</v>
      </c>
      <c r="N74" s="163">
        <v>0</v>
      </c>
      <c r="O74" s="143">
        <f t="shared" si="4"/>
        <v>0</v>
      </c>
      <c r="P74" s="144">
        <f t="shared" si="2"/>
        <v>0</v>
      </c>
      <c r="Q74" s="19"/>
      <c r="V74" s="19"/>
      <c r="W74" s="19"/>
      <c r="X74" s="19"/>
      <c r="Y74" s="71"/>
      <c r="Z74" s="71"/>
      <c r="AA74" s="71"/>
      <c r="AB74" s="71"/>
    </row>
    <row r="75" spans="3:29" ht="23.25" customHeight="1">
      <c r="D75" s="154" t="s">
        <v>197</v>
      </c>
      <c r="E75" s="175" t="s">
        <v>189</v>
      </c>
      <c r="F75" s="180" t="s">
        <v>60</v>
      </c>
      <c r="G75" s="159" t="s">
        <v>190</v>
      </c>
      <c r="H75" s="160"/>
      <c r="I75" s="160"/>
      <c r="J75" s="160"/>
      <c r="K75" s="161"/>
      <c r="L75" s="175" t="s">
        <v>126</v>
      </c>
      <c r="M75" s="141">
        <v>18.5</v>
      </c>
      <c r="N75" s="176">
        <v>0</v>
      </c>
      <c r="O75" s="143">
        <f t="shared" si="4"/>
        <v>0</v>
      </c>
      <c r="P75" s="144">
        <f t="shared" si="2"/>
        <v>0</v>
      </c>
      <c r="Q75" s="19"/>
      <c r="V75" s="19"/>
      <c r="W75" s="19"/>
      <c r="X75" s="19"/>
      <c r="Y75" s="71"/>
      <c r="Z75" s="71"/>
      <c r="AA75" s="71"/>
      <c r="AB75" s="71"/>
    </row>
    <row r="76" spans="3:29" ht="21.75" customHeight="1">
      <c r="D76" s="154" t="s">
        <v>198</v>
      </c>
      <c r="E76" s="124" t="s">
        <v>199</v>
      </c>
      <c r="F76" s="180" t="s">
        <v>60</v>
      </c>
      <c r="G76" s="177" t="s">
        <v>200</v>
      </c>
      <c r="H76" s="178"/>
      <c r="I76" s="178"/>
      <c r="J76" s="178"/>
      <c r="K76" s="179"/>
      <c r="L76" s="175" t="s">
        <v>126</v>
      </c>
      <c r="M76" s="141">
        <v>20</v>
      </c>
      <c r="N76" s="163">
        <v>0</v>
      </c>
      <c r="O76" s="143">
        <f t="shared" si="4"/>
        <v>0</v>
      </c>
      <c r="P76" s="144">
        <f t="shared" si="2"/>
        <v>0</v>
      </c>
      <c r="Q76" s="19"/>
      <c r="V76" s="19"/>
      <c r="W76" s="19"/>
      <c r="X76" s="19"/>
      <c r="Y76" s="71"/>
      <c r="Z76" s="71"/>
      <c r="AA76" s="71"/>
      <c r="AB76" s="71"/>
    </row>
    <row r="77" spans="3:29" ht="22.5" customHeight="1">
      <c r="D77" s="154" t="s">
        <v>201</v>
      </c>
      <c r="E77" s="124" t="s">
        <v>202</v>
      </c>
      <c r="F77" s="180" t="s">
        <v>60</v>
      </c>
      <c r="G77" s="159" t="s">
        <v>203</v>
      </c>
      <c r="H77" s="160"/>
      <c r="I77" s="160"/>
      <c r="J77" s="160"/>
      <c r="K77" s="161"/>
      <c r="L77" s="175" t="s">
        <v>126</v>
      </c>
      <c r="M77" s="141">
        <v>15</v>
      </c>
      <c r="N77" s="163">
        <v>0</v>
      </c>
      <c r="O77" s="143">
        <f t="shared" si="4"/>
        <v>0</v>
      </c>
      <c r="P77" s="144">
        <f t="shared" si="2"/>
        <v>0</v>
      </c>
      <c r="Q77" s="19"/>
      <c r="V77" s="19"/>
      <c r="W77" s="19"/>
      <c r="X77" s="19"/>
      <c r="Y77" s="71"/>
      <c r="Z77" s="71"/>
      <c r="AA77" s="71"/>
      <c r="AB77" s="71"/>
    </row>
    <row r="78" spans="3:29" ht="25.5" customHeight="1">
      <c r="D78" s="154" t="s">
        <v>204</v>
      </c>
      <c r="E78" s="124" t="s">
        <v>205</v>
      </c>
      <c r="F78" s="180" t="s">
        <v>60</v>
      </c>
      <c r="G78" s="159" t="s">
        <v>206</v>
      </c>
      <c r="H78" s="160"/>
      <c r="I78" s="160"/>
      <c r="J78" s="160"/>
      <c r="K78" s="161"/>
      <c r="L78" s="175" t="s">
        <v>82</v>
      </c>
      <c r="M78" s="141">
        <v>4</v>
      </c>
      <c r="N78" s="163">
        <v>0</v>
      </c>
      <c r="O78" s="143">
        <f t="shared" si="4"/>
        <v>0</v>
      </c>
      <c r="P78" s="144">
        <f t="shared" si="2"/>
        <v>0</v>
      </c>
      <c r="Q78" s="19"/>
      <c r="V78" s="19"/>
      <c r="W78" s="19"/>
      <c r="X78" s="19"/>
      <c r="Y78" s="71"/>
      <c r="Z78" s="71"/>
      <c r="AA78" s="71"/>
      <c r="AB78" s="71"/>
    </row>
    <row r="79" spans="3:29" ht="21.75" customHeight="1">
      <c r="D79" s="154" t="s">
        <v>207</v>
      </c>
      <c r="E79" s="124" t="s">
        <v>208</v>
      </c>
      <c r="F79" s="180" t="s">
        <v>60</v>
      </c>
      <c r="G79" s="177" t="s">
        <v>209</v>
      </c>
      <c r="H79" s="178"/>
      <c r="I79" s="178"/>
      <c r="J79" s="178"/>
      <c r="K79" s="179"/>
      <c r="L79" s="175" t="s">
        <v>82</v>
      </c>
      <c r="M79" s="141">
        <v>6</v>
      </c>
      <c r="N79" s="163">
        <v>0</v>
      </c>
      <c r="O79" s="143">
        <f t="shared" si="4"/>
        <v>0</v>
      </c>
      <c r="P79" s="144">
        <f t="shared" si="2"/>
        <v>0</v>
      </c>
      <c r="Q79" s="19"/>
      <c r="V79" s="19"/>
      <c r="W79" s="19"/>
      <c r="X79" s="19"/>
      <c r="Y79" s="71"/>
      <c r="Z79" s="71"/>
      <c r="AA79" s="71"/>
      <c r="AB79" s="71"/>
    </row>
    <row r="80" spans="3:29" ht="22.5" customHeight="1">
      <c r="D80" s="154" t="s">
        <v>210</v>
      </c>
      <c r="E80" s="124" t="s">
        <v>211</v>
      </c>
      <c r="F80" s="180" t="s">
        <v>60</v>
      </c>
      <c r="G80" s="159" t="s">
        <v>212</v>
      </c>
      <c r="H80" s="160"/>
      <c r="I80" s="160"/>
      <c r="J80" s="160"/>
      <c r="K80" s="161"/>
      <c r="L80" s="175" t="s">
        <v>82</v>
      </c>
      <c r="M80" s="141">
        <v>20</v>
      </c>
      <c r="N80" s="163">
        <v>0</v>
      </c>
      <c r="O80" s="143">
        <f t="shared" si="4"/>
        <v>0</v>
      </c>
      <c r="P80" s="144">
        <f t="shared" si="2"/>
        <v>0</v>
      </c>
      <c r="Q80" s="19"/>
      <c r="V80" s="19"/>
      <c r="W80" s="19"/>
      <c r="X80" s="19"/>
      <c r="Y80" s="71"/>
      <c r="Z80" s="71"/>
      <c r="AA80" s="71"/>
      <c r="AB80" s="71"/>
    </row>
    <row r="81" spans="4:28" ht="25.5" customHeight="1">
      <c r="D81" s="154" t="s">
        <v>213</v>
      </c>
      <c r="E81" s="124" t="s">
        <v>214</v>
      </c>
      <c r="F81" s="180" t="s">
        <v>60</v>
      </c>
      <c r="G81" s="159" t="s">
        <v>215</v>
      </c>
      <c r="H81" s="160"/>
      <c r="I81" s="160"/>
      <c r="J81" s="160"/>
      <c r="K81" s="161"/>
      <c r="L81" s="175" t="s">
        <v>82</v>
      </c>
      <c r="M81" s="141">
        <v>4</v>
      </c>
      <c r="N81" s="163">
        <v>0</v>
      </c>
      <c r="O81" s="143">
        <f t="shared" si="4"/>
        <v>0</v>
      </c>
      <c r="P81" s="144">
        <f t="shared" si="2"/>
        <v>0</v>
      </c>
      <c r="Q81" s="19"/>
      <c r="V81" s="19"/>
      <c r="W81" s="19"/>
      <c r="X81" s="19"/>
      <c r="Y81" s="71"/>
      <c r="Z81" s="71"/>
      <c r="AA81" s="71"/>
      <c r="AB81" s="71"/>
    </row>
    <row r="82" spans="4:28" ht="22.5" customHeight="1">
      <c r="D82" s="154" t="s">
        <v>216</v>
      </c>
      <c r="E82" s="124" t="s">
        <v>217</v>
      </c>
      <c r="F82" s="180" t="s">
        <v>60</v>
      </c>
      <c r="G82" s="159" t="s">
        <v>218</v>
      </c>
      <c r="H82" s="160"/>
      <c r="I82" s="160"/>
      <c r="J82" s="160"/>
      <c r="K82" s="161"/>
      <c r="L82" s="175" t="s">
        <v>82</v>
      </c>
      <c r="M82" s="141">
        <v>9</v>
      </c>
      <c r="N82" s="163">
        <v>0</v>
      </c>
      <c r="O82" s="143">
        <f t="shared" si="4"/>
        <v>0</v>
      </c>
      <c r="P82" s="144">
        <f t="shared" si="2"/>
        <v>0</v>
      </c>
      <c r="Q82" s="19"/>
      <c r="V82" s="19"/>
      <c r="W82" s="19"/>
      <c r="X82" s="19"/>
      <c r="Y82" s="71"/>
      <c r="Z82" s="71"/>
      <c r="AA82" s="71"/>
      <c r="AB82" s="71"/>
    </row>
    <row r="83" spans="4:28" ht="27.75" customHeight="1">
      <c r="D83" s="154" t="s">
        <v>219</v>
      </c>
      <c r="E83" s="175" t="s">
        <v>220</v>
      </c>
      <c r="F83" s="180" t="s">
        <v>60</v>
      </c>
      <c r="G83" s="159" t="s">
        <v>221</v>
      </c>
      <c r="H83" s="160"/>
      <c r="I83" s="160"/>
      <c r="J83" s="160"/>
      <c r="K83" s="161"/>
      <c r="L83" s="175" t="s">
        <v>82</v>
      </c>
      <c r="M83" s="141">
        <v>10</v>
      </c>
      <c r="N83" s="176">
        <v>0</v>
      </c>
      <c r="O83" s="143">
        <f t="shared" si="4"/>
        <v>0</v>
      </c>
      <c r="P83" s="144">
        <f t="shared" si="2"/>
        <v>0</v>
      </c>
      <c r="Q83" s="19"/>
      <c r="V83" s="19"/>
      <c r="W83" s="19"/>
      <c r="X83" s="19"/>
      <c r="Y83" s="71"/>
      <c r="Z83" s="71"/>
      <c r="AA83" s="71"/>
      <c r="AB83" s="71"/>
    </row>
    <row r="84" spans="4:28" ht="21.75" customHeight="1">
      <c r="D84" s="154" t="s">
        <v>222</v>
      </c>
      <c r="E84" s="124" t="s">
        <v>223</v>
      </c>
      <c r="F84" s="180" t="s">
        <v>60</v>
      </c>
      <c r="G84" s="177" t="s">
        <v>224</v>
      </c>
      <c r="H84" s="178"/>
      <c r="I84" s="178"/>
      <c r="J84" s="178"/>
      <c r="K84" s="179"/>
      <c r="L84" s="175" t="s">
        <v>82</v>
      </c>
      <c r="M84" s="141">
        <v>1</v>
      </c>
      <c r="N84" s="163">
        <v>0</v>
      </c>
      <c r="O84" s="143">
        <f t="shared" si="4"/>
        <v>0</v>
      </c>
      <c r="P84" s="144">
        <f t="shared" si="2"/>
        <v>0</v>
      </c>
      <c r="Q84" s="19"/>
      <c r="V84" s="19"/>
      <c r="W84" s="19"/>
      <c r="X84" s="19"/>
      <c r="Y84" s="71"/>
      <c r="Z84" s="71"/>
      <c r="AA84" s="71"/>
      <c r="AB84" s="71"/>
    </row>
    <row r="85" spans="4:28" ht="24" customHeight="1">
      <c r="D85" s="154" t="s">
        <v>225</v>
      </c>
      <c r="E85" s="124" t="s">
        <v>226</v>
      </c>
      <c r="F85" s="180" t="s">
        <v>60</v>
      </c>
      <c r="G85" s="159" t="s">
        <v>227</v>
      </c>
      <c r="H85" s="160"/>
      <c r="I85" s="160"/>
      <c r="J85" s="160"/>
      <c r="K85" s="161"/>
      <c r="L85" s="175" t="s">
        <v>82</v>
      </c>
      <c r="M85" s="141">
        <v>5</v>
      </c>
      <c r="N85" s="163">
        <v>0</v>
      </c>
      <c r="O85" s="143">
        <f t="shared" si="4"/>
        <v>0</v>
      </c>
      <c r="P85" s="144">
        <f t="shared" si="2"/>
        <v>0</v>
      </c>
      <c r="Q85" s="19"/>
      <c r="V85" s="19"/>
      <c r="W85" s="19"/>
      <c r="X85" s="19"/>
      <c r="Y85" s="71"/>
      <c r="Z85" s="71"/>
      <c r="AA85" s="71"/>
      <c r="AB85" s="71"/>
    </row>
    <row r="86" spans="4:28" ht="25.5" customHeight="1">
      <c r="D86" s="154" t="s">
        <v>228</v>
      </c>
      <c r="E86" s="124" t="s">
        <v>229</v>
      </c>
      <c r="F86" s="180" t="s">
        <v>60</v>
      </c>
      <c r="G86" s="159" t="s">
        <v>230</v>
      </c>
      <c r="H86" s="160"/>
      <c r="I86" s="160"/>
      <c r="J86" s="160"/>
      <c r="K86" s="161"/>
      <c r="L86" s="175" t="s">
        <v>82</v>
      </c>
      <c r="M86" s="141">
        <v>4</v>
      </c>
      <c r="N86" s="163">
        <v>0</v>
      </c>
      <c r="O86" s="143">
        <f t="shared" si="4"/>
        <v>0</v>
      </c>
      <c r="P86" s="144">
        <f t="shared" si="2"/>
        <v>0</v>
      </c>
      <c r="Q86" s="19"/>
      <c r="V86" s="19"/>
      <c r="W86" s="19"/>
      <c r="X86" s="19"/>
      <c r="Y86" s="71"/>
      <c r="Z86" s="71"/>
      <c r="AA86" s="71"/>
      <c r="AB86" s="71"/>
    </row>
    <row r="87" spans="4:28" ht="27.75" customHeight="1">
      <c r="D87" s="154" t="s">
        <v>231</v>
      </c>
      <c r="E87" s="175" t="s">
        <v>232</v>
      </c>
      <c r="F87" s="180" t="s">
        <v>60</v>
      </c>
      <c r="G87" s="159" t="s">
        <v>233</v>
      </c>
      <c r="H87" s="160"/>
      <c r="I87" s="160"/>
      <c r="J87" s="160"/>
      <c r="K87" s="161"/>
      <c r="L87" s="175" t="s">
        <v>82</v>
      </c>
      <c r="M87" s="141">
        <v>9</v>
      </c>
      <c r="N87" s="176">
        <v>0</v>
      </c>
      <c r="O87" s="143">
        <f t="shared" si="4"/>
        <v>0</v>
      </c>
      <c r="P87" s="144">
        <f t="shared" si="2"/>
        <v>0</v>
      </c>
      <c r="Q87" s="19"/>
      <c r="V87" s="19"/>
      <c r="W87" s="19"/>
      <c r="X87" s="19"/>
      <c r="Y87" s="71"/>
      <c r="Z87" s="71"/>
      <c r="AA87" s="71"/>
      <c r="AB87" s="71"/>
    </row>
    <row r="88" spans="4:28" ht="21.75" customHeight="1">
      <c r="D88" s="154" t="s">
        <v>234</v>
      </c>
      <c r="E88" s="140" t="s">
        <v>235</v>
      </c>
      <c r="F88" s="180" t="s">
        <v>60</v>
      </c>
      <c r="G88" s="181" t="s">
        <v>236</v>
      </c>
      <c r="H88" s="182"/>
      <c r="I88" s="182"/>
      <c r="J88" s="182"/>
      <c r="K88" s="183"/>
      <c r="L88" s="175" t="s">
        <v>82</v>
      </c>
      <c r="M88" s="141">
        <v>3</v>
      </c>
      <c r="N88" s="163">
        <v>0</v>
      </c>
      <c r="O88" s="143">
        <f t="shared" si="4"/>
        <v>0</v>
      </c>
      <c r="P88" s="144">
        <f t="shared" si="2"/>
        <v>0</v>
      </c>
      <c r="Q88" s="19"/>
      <c r="V88" s="19"/>
      <c r="W88" s="19"/>
      <c r="X88" s="19"/>
      <c r="Y88" s="71"/>
      <c r="Z88" s="71"/>
      <c r="AA88" s="71"/>
      <c r="AB88" s="71"/>
    </row>
    <row r="89" spans="4:28" ht="21" customHeight="1">
      <c r="D89" s="154" t="s">
        <v>237</v>
      </c>
      <c r="E89" s="124" t="s">
        <v>238</v>
      </c>
      <c r="F89" s="124" t="s">
        <v>149</v>
      </c>
      <c r="G89" s="151" t="s">
        <v>239</v>
      </c>
      <c r="H89" s="152"/>
      <c r="I89" s="152"/>
      <c r="J89" s="152"/>
      <c r="K89" s="153"/>
      <c r="L89" s="175" t="s">
        <v>82</v>
      </c>
      <c r="M89" s="141">
        <v>3</v>
      </c>
      <c r="N89" s="163">
        <v>0</v>
      </c>
      <c r="O89" s="143">
        <f t="shared" si="4"/>
        <v>0</v>
      </c>
      <c r="P89" s="144">
        <f t="shared" si="2"/>
        <v>0</v>
      </c>
      <c r="Q89" s="19"/>
      <c r="V89" s="19"/>
      <c r="W89" s="19"/>
      <c r="X89" s="19"/>
      <c r="Y89" s="71"/>
      <c r="Z89" s="71"/>
      <c r="AA89" s="71"/>
      <c r="AB89" s="71"/>
    </row>
    <row r="90" spans="4:28" ht="25.5" customHeight="1">
      <c r="D90" s="154" t="s">
        <v>240</v>
      </c>
      <c r="E90" s="124" t="s">
        <v>241</v>
      </c>
      <c r="F90" s="180" t="s">
        <v>60</v>
      </c>
      <c r="G90" s="159" t="s">
        <v>242</v>
      </c>
      <c r="H90" s="160"/>
      <c r="I90" s="160"/>
      <c r="J90" s="160"/>
      <c r="K90" s="161"/>
      <c r="L90" s="175" t="s">
        <v>82</v>
      </c>
      <c r="M90" s="141">
        <v>5</v>
      </c>
      <c r="N90" s="163">
        <v>0</v>
      </c>
      <c r="O90" s="143">
        <f t="shared" si="4"/>
        <v>0</v>
      </c>
      <c r="P90" s="144">
        <f t="shared" si="2"/>
        <v>0</v>
      </c>
      <c r="Q90" s="19"/>
      <c r="V90" s="19"/>
      <c r="W90" s="19"/>
      <c r="X90" s="19"/>
      <c r="Y90" s="71"/>
      <c r="Z90" s="71"/>
      <c r="AA90" s="71"/>
      <c r="AB90" s="71"/>
    </row>
    <row r="91" spans="4:28" ht="21.75" customHeight="1">
      <c r="D91" s="154" t="s">
        <v>243</v>
      </c>
      <c r="E91" s="124" t="s">
        <v>244</v>
      </c>
      <c r="F91" s="180" t="s">
        <v>60</v>
      </c>
      <c r="G91" s="181" t="s">
        <v>245</v>
      </c>
      <c r="H91" s="182"/>
      <c r="I91" s="182"/>
      <c r="J91" s="182"/>
      <c r="K91" s="183"/>
      <c r="L91" s="175" t="s">
        <v>82</v>
      </c>
      <c r="M91" s="141">
        <v>3</v>
      </c>
      <c r="N91" s="163">
        <v>0</v>
      </c>
      <c r="O91" s="143">
        <f t="shared" si="4"/>
        <v>0</v>
      </c>
      <c r="P91" s="144">
        <f t="shared" si="2"/>
        <v>0</v>
      </c>
      <c r="Q91" s="19"/>
      <c r="V91" s="19"/>
      <c r="W91" s="19"/>
      <c r="X91" s="19"/>
      <c r="Y91" s="71"/>
      <c r="Z91" s="71"/>
      <c r="AA91" s="71"/>
      <c r="AB91" s="71"/>
    </row>
    <row r="92" spans="4:28" ht="23.25" customHeight="1">
      <c r="D92" s="154" t="s">
        <v>246</v>
      </c>
      <c r="E92" s="124" t="s">
        <v>247</v>
      </c>
      <c r="F92" s="180" t="s">
        <v>60</v>
      </c>
      <c r="G92" s="159" t="s">
        <v>248</v>
      </c>
      <c r="H92" s="160"/>
      <c r="I92" s="160"/>
      <c r="J92" s="160"/>
      <c r="K92" s="161"/>
      <c r="L92" s="175" t="s">
        <v>82</v>
      </c>
      <c r="M92" s="141">
        <v>3</v>
      </c>
      <c r="N92" s="163">
        <v>0</v>
      </c>
      <c r="O92" s="143">
        <f t="shared" si="4"/>
        <v>0</v>
      </c>
      <c r="P92" s="144">
        <f t="shared" si="2"/>
        <v>0</v>
      </c>
      <c r="Q92" s="19"/>
      <c r="V92" s="19"/>
      <c r="W92" s="19"/>
      <c r="X92" s="19"/>
      <c r="Y92" s="71"/>
      <c r="Z92" s="71"/>
      <c r="AA92" s="71"/>
      <c r="AB92" s="71"/>
    </row>
    <row r="93" spans="4:28" ht="25.5" customHeight="1">
      <c r="D93" s="154" t="s">
        <v>249</v>
      </c>
      <c r="E93" s="124" t="s">
        <v>250</v>
      </c>
      <c r="F93" s="180" t="s">
        <v>60</v>
      </c>
      <c r="G93" s="159" t="s">
        <v>251</v>
      </c>
      <c r="H93" s="160"/>
      <c r="I93" s="160"/>
      <c r="J93" s="160"/>
      <c r="K93" s="161"/>
      <c r="L93" s="175" t="s">
        <v>126</v>
      </c>
      <c r="M93" s="141">
        <v>15</v>
      </c>
      <c r="N93" s="163">
        <v>0</v>
      </c>
      <c r="O93" s="143">
        <f t="shared" si="4"/>
        <v>0</v>
      </c>
      <c r="P93" s="144">
        <f t="shared" si="2"/>
        <v>0</v>
      </c>
      <c r="Q93" s="19"/>
      <c r="V93" s="19"/>
      <c r="W93" s="19"/>
      <c r="X93" s="19"/>
      <c r="Y93" s="71"/>
      <c r="Z93" s="71"/>
      <c r="AA93" s="71"/>
      <c r="AB93" s="71"/>
    </row>
    <row r="94" spans="4:28" ht="22.5" customHeight="1">
      <c r="D94" s="154" t="s">
        <v>252</v>
      </c>
      <c r="E94" s="124" t="s">
        <v>253</v>
      </c>
      <c r="F94" s="180" t="s">
        <v>118</v>
      </c>
      <c r="G94" s="151" t="s">
        <v>254</v>
      </c>
      <c r="H94" s="152"/>
      <c r="I94" s="152"/>
      <c r="J94" s="152"/>
      <c r="K94" s="153"/>
      <c r="L94" s="175" t="s">
        <v>82</v>
      </c>
      <c r="M94" s="141">
        <v>9</v>
      </c>
      <c r="N94" s="163">
        <v>0</v>
      </c>
      <c r="O94" s="143">
        <f t="shared" si="4"/>
        <v>0</v>
      </c>
      <c r="P94" s="144">
        <f t="shared" si="2"/>
        <v>0</v>
      </c>
      <c r="Q94" s="19"/>
      <c r="V94" s="19"/>
      <c r="W94" s="19"/>
      <c r="X94" s="19"/>
      <c r="Y94" s="71"/>
      <c r="Z94" s="71"/>
      <c r="AA94" s="71"/>
      <c r="AB94" s="71"/>
    </row>
    <row r="95" spans="4:28" ht="25.5" customHeight="1">
      <c r="D95" s="154" t="s">
        <v>255</v>
      </c>
      <c r="E95" s="124" t="s">
        <v>256</v>
      </c>
      <c r="F95" s="180" t="s">
        <v>60</v>
      </c>
      <c r="G95" s="159" t="s">
        <v>257</v>
      </c>
      <c r="H95" s="160"/>
      <c r="I95" s="160"/>
      <c r="J95" s="160"/>
      <c r="K95" s="161"/>
      <c r="L95" s="175" t="s">
        <v>82</v>
      </c>
      <c r="M95" s="141">
        <v>8</v>
      </c>
      <c r="N95" s="163">
        <v>0</v>
      </c>
      <c r="O95" s="143">
        <f t="shared" si="4"/>
        <v>0</v>
      </c>
      <c r="P95" s="144">
        <f t="shared" si="2"/>
        <v>0</v>
      </c>
      <c r="Q95" s="19"/>
      <c r="R95" s="1" t="s">
        <v>173</v>
      </c>
      <c r="V95" s="19"/>
      <c r="W95" s="19"/>
      <c r="X95" s="19"/>
      <c r="Y95" s="71"/>
      <c r="Z95" s="71"/>
      <c r="AA95" s="71"/>
      <c r="AB95" s="71"/>
    </row>
    <row r="96" spans="4:28" ht="21.75" customHeight="1">
      <c r="D96" s="154" t="s">
        <v>258</v>
      </c>
      <c r="E96" s="124" t="s">
        <v>259</v>
      </c>
      <c r="F96" s="124" t="s">
        <v>149</v>
      </c>
      <c r="G96" s="181" t="s">
        <v>260</v>
      </c>
      <c r="H96" s="182"/>
      <c r="I96" s="182"/>
      <c r="J96" s="182"/>
      <c r="K96" s="183"/>
      <c r="L96" s="175" t="s">
        <v>82</v>
      </c>
      <c r="M96" s="141">
        <v>8</v>
      </c>
      <c r="N96" s="163">
        <v>0</v>
      </c>
      <c r="O96" s="143">
        <f t="shared" si="4"/>
        <v>0</v>
      </c>
      <c r="P96" s="144">
        <f t="shared" si="2"/>
        <v>0</v>
      </c>
      <c r="Q96" s="19"/>
      <c r="V96" s="19"/>
      <c r="W96" s="19"/>
      <c r="X96" s="19"/>
      <c r="Y96" s="71"/>
      <c r="Z96" s="71"/>
      <c r="AA96" s="71"/>
      <c r="AB96" s="71"/>
    </row>
    <row r="97" spans="3:29" s="1" customFormat="1" ht="27" customHeight="1">
      <c r="D97" s="154" t="s">
        <v>261</v>
      </c>
      <c r="E97" s="140" t="s">
        <v>262</v>
      </c>
      <c r="F97" s="180" t="s">
        <v>60</v>
      </c>
      <c r="G97" s="151" t="s">
        <v>248</v>
      </c>
      <c r="H97" s="152"/>
      <c r="I97" s="152"/>
      <c r="J97" s="152"/>
      <c r="K97" s="153"/>
      <c r="L97" s="140" t="s">
        <v>166</v>
      </c>
      <c r="M97" s="184">
        <v>1</v>
      </c>
      <c r="N97" s="163">
        <v>0</v>
      </c>
      <c r="O97" s="143">
        <f t="shared" si="4"/>
        <v>0</v>
      </c>
      <c r="P97" s="144">
        <f t="shared" si="2"/>
        <v>0</v>
      </c>
      <c r="Q97" s="19"/>
      <c r="S97" s="5"/>
      <c r="T97" s="6"/>
      <c r="V97" s="19"/>
      <c r="W97" s="19"/>
      <c r="X97" s="19"/>
      <c r="Y97" s="19"/>
      <c r="Z97" s="19"/>
      <c r="AA97" s="19"/>
      <c r="AB97" s="19"/>
    </row>
    <row r="98" spans="3:29" s="187" customFormat="1" ht="40.5" customHeight="1">
      <c r="C98" s="44"/>
      <c r="D98" s="154" t="s">
        <v>263</v>
      </c>
      <c r="E98" s="124" t="s">
        <v>264</v>
      </c>
      <c r="F98" s="124" t="s">
        <v>118</v>
      </c>
      <c r="G98" s="159" t="s">
        <v>265</v>
      </c>
      <c r="H98" s="160"/>
      <c r="I98" s="160"/>
      <c r="J98" s="160"/>
      <c r="K98" s="161"/>
      <c r="L98" s="124" t="s">
        <v>166</v>
      </c>
      <c r="M98" s="141">
        <v>1</v>
      </c>
      <c r="N98" s="185">
        <v>0</v>
      </c>
      <c r="O98" s="143">
        <f>M98*N98</f>
        <v>0</v>
      </c>
      <c r="P98" s="144">
        <f t="shared" si="2"/>
        <v>0</v>
      </c>
      <c r="Q98" s="19"/>
      <c r="R98" s="1"/>
      <c r="S98" s="5"/>
      <c r="T98" s="6"/>
      <c r="U98" s="1"/>
      <c r="V98" s="19"/>
      <c r="W98" s="19"/>
      <c r="X98" s="19"/>
      <c r="Y98" s="186"/>
      <c r="Z98" s="186"/>
      <c r="AA98" s="186"/>
      <c r="AB98" s="186"/>
    </row>
    <row r="99" spans="3:29" ht="21.75" customHeight="1">
      <c r="C99" s="44"/>
      <c r="D99" s="128" t="s">
        <v>266</v>
      </c>
      <c r="E99" s="128"/>
      <c r="F99" s="129"/>
      <c r="G99" s="130" t="s">
        <v>267</v>
      </c>
      <c r="H99" s="130"/>
      <c r="I99" s="130"/>
      <c r="J99" s="130"/>
      <c r="K99" s="130"/>
      <c r="L99" s="128"/>
      <c r="M99" s="131"/>
      <c r="N99" s="132"/>
      <c r="O99" s="188">
        <f>SUM(O100:O112)</f>
        <v>0</v>
      </c>
      <c r="P99" s="189">
        <f>SUM(P100:P112)</f>
        <v>0</v>
      </c>
      <c r="Q99" s="19"/>
      <c r="R99" s="1">
        <f>O99*1.2353</f>
        <v>0</v>
      </c>
      <c r="T99" s="1"/>
      <c r="U99" s="6"/>
      <c r="W99" s="19"/>
      <c r="X99" s="19"/>
      <c r="Y99" s="71"/>
      <c r="Z99" s="134"/>
      <c r="AA99" s="71"/>
      <c r="AB99" s="71"/>
      <c r="AC99" s="71"/>
    </row>
    <row r="100" spans="3:29" ht="34.5" customHeight="1">
      <c r="D100" s="154" t="s">
        <v>268</v>
      </c>
      <c r="E100" s="190" t="s">
        <v>269</v>
      </c>
      <c r="F100" s="180" t="s">
        <v>60</v>
      </c>
      <c r="G100" s="191" t="s">
        <v>270</v>
      </c>
      <c r="H100" s="192"/>
      <c r="I100" s="192"/>
      <c r="J100" s="192"/>
      <c r="K100" s="193"/>
      <c r="L100" s="140" t="s">
        <v>82</v>
      </c>
      <c r="M100" s="141">
        <v>8</v>
      </c>
      <c r="N100" s="163">
        <v>0</v>
      </c>
      <c r="O100" s="143">
        <f t="shared" ref="O100:O112" si="5">M100*N100</f>
        <v>0</v>
      </c>
      <c r="P100" s="144">
        <f t="shared" si="2"/>
        <v>0</v>
      </c>
      <c r="Q100" s="19"/>
      <c r="V100" s="19"/>
      <c r="W100" s="19"/>
      <c r="X100" s="19"/>
      <c r="Y100" s="71"/>
      <c r="Z100" s="71"/>
      <c r="AA100" s="71"/>
      <c r="AB100" s="71"/>
    </row>
    <row r="101" spans="3:29" ht="35.25" customHeight="1">
      <c r="D101" s="154" t="s">
        <v>271</v>
      </c>
      <c r="E101" s="190" t="s">
        <v>269</v>
      </c>
      <c r="F101" s="180" t="s">
        <v>60</v>
      </c>
      <c r="G101" s="191" t="s">
        <v>272</v>
      </c>
      <c r="H101" s="192"/>
      <c r="I101" s="192"/>
      <c r="J101" s="192"/>
      <c r="K101" s="193"/>
      <c r="L101" s="140" t="s">
        <v>82</v>
      </c>
      <c r="M101" s="141">
        <v>1</v>
      </c>
      <c r="N101" s="163">
        <v>0</v>
      </c>
      <c r="O101" s="143">
        <f t="shared" si="5"/>
        <v>0</v>
      </c>
      <c r="P101" s="144">
        <f t="shared" si="2"/>
        <v>0</v>
      </c>
      <c r="Q101" s="19"/>
      <c r="V101" s="19"/>
      <c r="W101" s="19"/>
      <c r="X101" s="19"/>
      <c r="Y101" s="71"/>
      <c r="Z101" s="71"/>
      <c r="AA101" s="71"/>
      <c r="AB101" s="71"/>
    </row>
    <row r="102" spans="3:29" ht="24.75" customHeight="1">
      <c r="D102" s="154" t="s">
        <v>273</v>
      </c>
      <c r="E102" s="190" t="s">
        <v>274</v>
      </c>
      <c r="F102" s="180" t="s">
        <v>60</v>
      </c>
      <c r="G102" s="194" t="s">
        <v>275</v>
      </c>
      <c r="H102" s="195"/>
      <c r="I102" s="195"/>
      <c r="J102" s="195"/>
      <c r="K102" s="196"/>
      <c r="L102" s="140" t="s">
        <v>82</v>
      </c>
      <c r="M102" s="141">
        <v>7</v>
      </c>
      <c r="N102" s="163">
        <v>0</v>
      </c>
      <c r="O102" s="143">
        <f t="shared" si="5"/>
        <v>0</v>
      </c>
      <c r="P102" s="144">
        <f t="shared" si="2"/>
        <v>0</v>
      </c>
      <c r="Q102" s="19"/>
      <c r="V102" s="19"/>
      <c r="W102" s="19"/>
      <c r="X102" s="19"/>
      <c r="Y102" s="71"/>
      <c r="Z102" s="71"/>
      <c r="AA102" s="71"/>
      <c r="AB102" s="71"/>
    </row>
    <row r="103" spans="3:29" ht="45.75" customHeight="1">
      <c r="D103" s="154" t="s">
        <v>276</v>
      </c>
      <c r="E103" s="190" t="s">
        <v>277</v>
      </c>
      <c r="F103" s="180" t="s">
        <v>60</v>
      </c>
      <c r="G103" s="197" t="s">
        <v>278</v>
      </c>
      <c r="H103" s="198"/>
      <c r="I103" s="198"/>
      <c r="J103" s="198"/>
      <c r="K103" s="199"/>
      <c r="L103" s="140" t="s">
        <v>82</v>
      </c>
      <c r="M103" s="141">
        <v>1</v>
      </c>
      <c r="N103" s="163">
        <v>0</v>
      </c>
      <c r="O103" s="143">
        <f t="shared" si="5"/>
        <v>0</v>
      </c>
      <c r="P103" s="144">
        <f t="shared" si="2"/>
        <v>0</v>
      </c>
      <c r="Q103" s="19"/>
      <c r="V103" s="19"/>
      <c r="W103" s="19"/>
      <c r="X103" s="19"/>
      <c r="Y103" s="71"/>
      <c r="Z103" s="71"/>
      <c r="AA103" s="71"/>
      <c r="AB103" s="71"/>
    </row>
    <row r="104" spans="3:29" ht="22.5" customHeight="1">
      <c r="D104" s="154" t="s">
        <v>279</v>
      </c>
      <c r="E104" s="124" t="s">
        <v>280</v>
      </c>
      <c r="F104" s="124" t="s">
        <v>118</v>
      </c>
      <c r="G104" s="151" t="s">
        <v>281</v>
      </c>
      <c r="H104" s="152"/>
      <c r="I104" s="152"/>
      <c r="J104" s="152"/>
      <c r="K104" s="153"/>
      <c r="L104" s="124" t="s">
        <v>166</v>
      </c>
      <c r="M104" s="141">
        <v>1</v>
      </c>
      <c r="N104" s="163">
        <v>0</v>
      </c>
      <c r="O104" s="143">
        <f t="shared" si="5"/>
        <v>0</v>
      </c>
      <c r="P104" s="144">
        <f t="shared" si="2"/>
        <v>0</v>
      </c>
      <c r="Q104" s="19"/>
      <c r="V104" s="19"/>
      <c r="W104" s="19"/>
      <c r="X104" s="19"/>
      <c r="Y104" s="71"/>
      <c r="Z104" s="71"/>
      <c r="AA104" s="71"/>
      <c r="AB104" s="71"/>
    </row>
    <row r="105" spans="3:29" ht="33" customHeight="1">
      <c r="D105" s="154" t="s">
        <v>282</v>
      </c>
      <c r="E105" s="190" t="s">
        <v>283</v>
      </c>
      <c r="F105" s="180" t="s">
        <v>60</v>
      </c>
      <c r="G105" s="194" t="s">
        <v>284</v>
      </c>
      <c r="H105" s="195"/>
      <c r="I105" s="195"/>
      <c r="J105" s="195"/>
      <c r="K105" s="195"/>
      <c r="L105" s="200" t="s">
        <v>82</v>
      </c>
      <c r="M105" s="141">
        <v>7</v>
      </c>
      <c r="N105" s="163">
        <v>0</v>
      </c>
      <c r="O105" s="143">
        <f t="shared" si="5"/>
        <v>0</v>
      </c>
      <c r="P105" s="144">
        <f t="shared" si="2"/>
        <v>0</v>
      </c>
      <c r="Q105" s="19"/>
      <c r="V105" s="19"/>
      <c r="W105" s="19"/>
      <c r="X105" s="19"/>
      <c r="Y105" s="71"/>
      <c r="Z105" s="71"/>
      <c r="AA105" s="71"/>
      <c r="AB105" s="71"/>
    </row>
    <row r="106" spans="3:29" ht="33.75" customHeight="1">
      <c r="D106" s="154" t="s">
        <v>285</v>
      </c>
      <c r="E106" s="190" t="s">
        <v>286</v>
      </c>
      <c r="F106" s="180" t="s">
        <v>60</v>
      </c>
      <c r="G106" s="155" t="s">
        <v>287</v>
      </c>
      <c r="H106" s="156"/>
      <c r="I106" s="156"/>
      <c r="J106" s="156"/>
      <c r="K106" s="157"/>
      <c r="L106" s="201" t="s">
        <v>82</v>
      </c>
      <c r="M106" s="141">
        <v>2</v>
      </c>
      <c r="N106" s="163">
        <v>0</v>
      </c>
      <c r="O106" s="143">
        <f t="shared" si="5"/>
        <v>0</v>
      </c>
      <c r="P106" s="144">
        <f t="shared" si="2"/>
        <v>0</v>
      </c>
      <c r="Q106" s="19"/>
      <c r="V106" s="19"/>
      <c r="W106" s="19"/>
      <c r="X106" s="19"/>
      <c r="Y106" s="71"/>
      <c r="Z106" s="71"/>
      <c r="AA106" s="71"/>
      <c r="AB106" s="71"/>
    </row>
    <row r="107" spans="3:29" ht="21" customHeight="1">
      <c r="D107" s="154" t="s">
        <v>288</v>
      </c>
      <c r="E107" s="190" t="s">
        <v>289</v>
      </c>
      <c r="F107" s="180" t="s">
        <v>60</v>
      </c>
      <c r="G107" s="194" t="s">
        <v>290</v>
      </c>
      <c r="H107" s="195"/>
      <c r="I107" s="195"/>
      <c r="J107" s="195"/>
      <c r="K107" s="196"/>
      <c r="L107" s="140" t="s">
        <v>82</v>
      </c>
      <c r="M107" s="141">
        <v>2</v>
      </c>
      <c r="N107" s="163">
        <v>0</v>
      </c>
      <c r="O107" s="143">
        <f t="shared" si="5"/>
        <v>0</v>
      </c>
      <c r="P107" s="144">
        <f t="shared" si="2"/>
        <v>0</v>
      </c>
      <c r="Q107" s="19"/>
      <c r="R107" s="1" t="s">
        <v>173</v>
      </c>
      <c r="V107" s="19"/>
      <c r="W107" s="19"/>
      <c r="X107" s="19"/>
      <c r="Y107" s="71"/>
      <c r="Z107" s="71"/>
      <c r="AA107" s="71"/>
      <c r="AB107" s="71"/>
    </row>
    <row r="108" spans="3:29" ht="20.25" customHeight="1">
      <c r="D108" s="154" t="s">
        <v>291</v>
      </c>
      <c r="E108" s="202" t="s">
        <v>292</v>
      </c>
      <c r="F108" s="203" t="s">
        <v>118</v>
      </c>
      <c r="G108" s="191" t="s">
        <v>293</v>
      </c>
      <c r="H108" s="192"/>
      <c r="I108" s="192"/>
      <c r="J108" s="192"/>
      <c r="K108" s="193"/>
      <c r="L108" s="140" t="s">
        <v>82</v>
      </c>
      <c r="M108" s="141">
        <v>1</v>
      </c>
      <c r="N108" s="163">
        <v>0</v>
      </c>
      <c r="O108" s="143">
        <f t="shared" si="5"/>
        <v>0</v>
      </c>
      <c r="P108" s="144">
        <f t="shared" si="2"/>
        <v>0</v>
      </c>
      <c r="Q108" s="19"/>
      <c r="V108" s="19"/>
      <c r="W108" s="19"/>
      <c r="X108" s="19"/>
      <c r="Y108" s="71"/>
      <c r="Z108" s="71"/>
      <c r="AA108" s="71"/>
      <c r="AB108" s="71"/>
    </row>
    <row r="109" spans="3:29" ht="21.75" customHeight="1">
      <c r="D109" s="154" t="s">
        <v>294</v>
      </c>
      <c r="E109" s="202" t="s">
        <v>295</v>
      </c>
      <c r="F109" s="203" t="s">
        <v>118</v>
      </c>
      <c r="G109" s="191" t="s">
        <v>296</v>
      </c>
      <c r="H109" s="192"/>
      <c r="I109" s="192"/>
      <c r="J109" s="192"/>
      <c r="K109" s="193"/>
      <c r="L109" s="140" t="s">
        <v>82</v>
      </c>
      <c r="M109" s="141">
        <v>1</v>
      </c>
      <c r="N109" s="163">
        <v>0</v>
      </c>
      <c r="O109" s="143">
        <f t="shared" si="5"/>
        <v>0</v>
      </c>
      <c r="P109" s="144">
        <f t="shared" si="2"/>
        <v>0</v>
      </c>
      <c r="Q109" s="19"/>
      <c r="V109" s="19"/>
      <c r="W109" s="19"/>
      <c r="X109" s="19"/>
      <c r="Y109" s="71"/>
      <c r="Z109" s="71"/>
      <c r="AA109" s="71"/>
      <c r="AB109" s="71"/>
    </row>
    <row r="110" spans="3:29" ht="20.25" customHeight="1">
      <c r="D110" s="154" t="s">
        <v>297</v>
      </c>
      <c r="E110" s="124">
        <v>89342</v>
      </c>
      <c r="F110" s="124" t="s">
        <v>118</v>
      </c>
      <c r="G110" s="151" t="s">
        <v>298</v>
      </c>
      <c r="H110" s="152"/>
      <c r="I110" s="152"/>
      <c r="J110" s="152"/>
      <c r="K110" s="153"/>
      <c r="L110" s="124" t="s">
        <v>166</v>
      </c>
      <c r="M110" s="141">
        <v>5</v>
      </c>
      <c r="N110" s="163">
        <v>0</v>
      </c>
      <c r="O110" s="143">
        <f t="shared" si="5"/>
        <v>0</v>
      </c>
      <c r="P110" s="144">
        <f t="shared" si="2"/>
        <v>0</v>
      </c>
      <c r="Q110" s="19"/>
      <c r="V110" s="19"/>
      <c r="W110" s="19"/>
      <c r="X110" s="19"/>
      <c r="Y110" s="71"/>
      <c r="Z110" s="71"/>
      <c r="AA110" s="71"/>
      <c r="AB110" s="71"/>
    </row>
    <row r="111" spans="3:29" ht="22.5" customHeight="1">
      <c r="D111" s="154" t="s">
        <v>299</v>
      </c>
      <c r="E111" s="124" t="s">
        <v>300</v>
      </c>
      <c r="F111" s="180" t="s">
        <v>60</v>
      </c>
      <c r="G111" s="159" t="s">
        <v>301</v>
      </c>
      <c r="H111" s="160"/>
      <c r="I111" s="160"/>
      <c r="J111" s="160"/>
      <c r="K111" s="161"/>
      <c r="L111" s="124" t="s">
        <v>166</v>
      </c>
      <c r="M111" s="141">
        <v>9</v>
      </c>
      <c r="N111" s="163">
        <v>0</v>
      </c>
      <c r="O111" s="143">
        <f t="shared" si="5"/>
        <v>0</v>
      </c>
      <c r="P111" s="144">
        <f t="shared" si="2"/>
        <v>0</v>
      </c>
      <c r="Q111" s="19"/>
      <c r="R111" s="1" t="s">
        <v>173</v>
      </c>
      <c r="V111" s="19"/>
      <c r="W111" s="19"/>
      <c r="X111" s="19"/>
      <c r="Y111" s="71"/>
      <c r="Z111" s="71"/>
      <c r="AA111" s="71"/>
      <c r="AB111" s="71"/>
    </row>
    <row r="112" spans="3:29" ht="22.5" customHeight="1">
      <c r="D112" s="154" t="s">
        <v>302</v>
      </c>
      <c r="E112" s="124" t="s">
        <v>303</v>
      </c>
      <c r="F112" s="180" t="s">
        <v>60</v>
      </c>
      <c r="G112" s="159" t="s">
        <v>304</v>
      </c>
      <c r="H112" s="160"/>
      <c r="I112" s="160"/>
      <c r="J112" s="160"/>
      <c r="K112" s="161"/>
      <c r="L112" s="124" t="s">
        <v>166</v>
      </c>
      <c r="M112" s="141">
        <v>3</v>
      </c>
      <c r="N112" s="163">
        <v>0</v>
      </c>
      <c r="O112" s="143">
        <f t="shared" si="5"/>
        <v>0</v>
      </c>
      <c r="P112" s="144">
        <f t="shared" si="2"/>
        <v>0</v>
      </c>
      <c r="Q112" s="19"/>
      <c r="R112" s="1" t="s">
        <v>173</v>
      </c>
      <c r="V112" s="19"/>
      <c r="W112" s="19"/>
      <c r="X112" s="19"/>
      <c r="Y112" s="71"/>
      <c r="Z112" s="71"/>
      <c r="AA112" s="71"/>
      <c r="AB112" s="71"/>
    </row>
    <row r="113" spans="2:28" ht="22.5" customHeight="1">
      <c r="B113" s="44" t="s">
        <v>54</v>
      </c>
      <c r="D113" s="169">
        <v>4</v>
      </c>
      <c r="E113" s="170"/>
      <c r="F113" s="170"/>
      <c r="G113" s="171" t="s">
        <v>305</v>
      </c>
      <c r="H113" s="171"/>
      <c r="I113" s="171"/>
      <c r="J113" s="171"/>
      <c r="K113" s="171"/>
      <c r="L113" s="172"/>
      <c r="M113" s="173"/>
      <c r="N113" s="174"/>
      <c r="O113" s="174">
        <f>SUM(O114:O176)</f>
        <v>0</v>
      </c>
      <c r="P113" s="174">
        <f>SUM(P114:P176)</f>
        <v>0</v>
      </c>
      <c r="Q113" s="19"/>
      <c r="R113" s="1">
        <f>O113*1.2353</f>
        <v>0</v>
      </c>
      <c r="V113" s="19"/>
      <c r="W113" s="19"/>
      <c r="X113" s="19"/>
      <c r="Y113" s="71"/>
      <c r="Z113" s="71"/>
      <c r="AA113" s="71"/>
      <c r="AB113" s="71"/>
    </row>
    <row r="114" spans="2:28" ht="39.950000000000003" customHeight="1">
      <c r="D114" s="154" t="s">
        <v>306</v>
      </c>
      <c r="E114" s="124" t="s">
        <v>307</v>
      </c>
      <c r="F114" s="154" t="s">
        <v>308</v>
      </c>
      <c r="G114" s="164" t="s">
        <v>309</v>
      </c>
      <c r="H114" s="165"/>
      <c r="I114" s="165"/>
      <c r="J114" s="165"/>
      <c r="K114" s="165"/>
      <c r="L114" s="124" t="s">
        <v>310</v>
      </c>
      <c r="M114" s="141">
        <v>43</v>
      </c>
      <c r="N114" s="163">
        <v>0</v>
      </c>
      <c r="O114" s="143">
        <f>M114*N114</f>
        <v>0</v>
      </c>
      <c r="P114" s="144">
        <f t="shared" si="2"/>
        <v>0</v>
      </c>
      <c r="Q114" s="19"/>
      <c r="V114" s="19"/>
      <c r="W114" s="19"/>
      <c r="X114" s="19"/>
      <c r="Y114" s="71"/>
      <c r="Z114" s="71"/>
      <c r="AA114" s="71"/>
      <c r="AB114" s="71"/>
    </row>
    <row r="115" spans="2:28" ht="39.950000000000003" customHeight="1">
      <c r="D115" s="154" t="s">
        <v>311</v>
      </c>
      <c r="E115" s="124" t="s">
        <v>312</v>
      </c>
      <c r="F115" s="154" t="s">
        <v>308</v>
      </c>
      <c r="G115" s="149" t="s">
        <v>313</v>
      </c>
      <c r="H115" s="149"/>
      <c r="I115" s="149"/>
      <c r="J115" s="149"/>
      <c r="K115" s="149"/>
      <c r="L115" s="124" t="s">
        <v>310</v>
      </c>
      <c r="M115" s="141">
        <v>33</v>
      </c>
      <c r="N115" s="163">
        <v>0</v>
      </c>
      <c r="O115" s="143">
        <f t="shared" ref="O115:O176" si="6">M115*N115</f>
        <v>0</v>
      </c>
      <c r="P115" s="144">
        <f t="shared" si="2"/>
        <v>0</v>
      </c>
      <c r="Q115" s="19"/>
      <c r="V115" s="19"/>
      <c r="W115" s="19"/>
      <c r="X115" s="19"/>
      <c r="Y115" s="71"/>
      <c r="Z115" s="71"/>
      <c r="AA115" s="71"/>
      <c r="AB115" s="71"/>
    </row>
    <row r="116" spans="2:28" ht="39.950000000000003" customHeight="1">
      <c r="D116" s="154" t="s">
        <v>314</v>
      </c>
      <c r="E116" s="140" t="s">
        <v>315</v>
      </c>
      <c r="F116" s="154" t="s">
        <v>308</v>
      </c>
      <c r="G116" s="204" t="s">
        <v>316</v>
      </c>
      <c r="H116" s="204"/>
      <c r="I116" s="204"/>
      <c r="J116" s="204"/>
      <c r="K116" s="204"/>
      <c r="L116" s="124" t="s">
        <v>310</v>
      </c>
      <c r="M116" s="141">
        <v>28</v>
      </c>
      <c r="N116" s="163">
        <v>0</v>
      </c>
      <c r="O116" s="143">
        <f t="shared" si="6"/>
        <v>0</v>
      </c>
      <c r="P116" s="144">
        <f t="shared" si="2"/>
        <v>0</v>
      </c>
      <c r="Q116" s="19"/>
      <c r="V116" s="19"/>
      <c r="W116" s="19"/>
      <c r="X116" s="19"/>
      <c r="Y116" s="71"/>
      <c r="Z116" s="71"/>
      <c r="AA116" s="71"/>
      <c r="AB116" s="71"/>
    </row>
    <row r="117" spans="2:28" ht="39.950000000000003" customHeight="1">
      <c r="D117" s="154" t="s">
        <v>317</v>
      </c>
      <c r="E117" s="140" t="s">
        <v>315</v>
      </c>
      <c r="F117" s="154" t="s">
        <v>308</v>
      </c>
      <c r="G117" s="204" t="s">
        <v>318</v>
      </c>
      <c r="H117" s="204"/>
      <c r="I117" s="204"/>
      <c r="J117" s="204"/>
      <c r="K117" s="204"/>
      <c r="L117" s="124" t="s">
        <v>310</v>
      </c>
      <c r="M117" s="141">
        <v>36</v>
      </c>
      <c r="N117" s="163">
        <v>0</v>
      </c>
      <c r="O117" s="143">
        <f t="shared" si="6"/>
        <v>0</v>
      </c>
      <c r="P117" s="144">
        <f t="shared" si="2"/>
        <v>0</v>
      </c>
      <c r="Q117" s="19"/>
      <c r="V117" s="19"/>
      <c r="W117" s="19"/>
      <c r="X117" s="19"/>
      <c r="Y117" s="71"/>
      <c r="Z117" s="71"/>
      <c r="AA117" s="71"/>
      <c r="AB117" s="71"/>
    </row>
    <row r="118" spans="2:28" ht="39.950000000000003" customHeight="1">
      <c r="D118" s="154" t="s">
        <v>319</v>
      </c>
      <c r="E118" s="140" t="s">
        <v>320</v>
      </c>
      <c r="F118" s="154" t="s">
        <v>308</v>
      </c>
      <c r="G118" s="204" t="s">
        <v>321</v>
      </c>
      <c r="H118" s="204"/>
      <c r="I118" s="204"/>
      <c r="J118" s="204"/>
      <c r="K118" s="204"/>
      <c r="L118" s="124" t="s">
        <v>310</v>
      </c>
      <c r="M118" s="141">
        <v>3</v>
      </c>
      <c r="N118" s="163">
        <v>0</v>
      </c>
      <c r="O118" s="143">
        <f t="shared" si="6"/>
        <v>0</v>
      </c>
      <c r="P118" s="144">
        <f t="shared" si="2"/>
        <v>0</v>
      </c>
      <c r="Q118" s="19"/>
      <c r="V118" s="19"/>
      <c r="W118" s="19"/>
      <c r="X118" s="19"/>
      <c r="Y118" s="71"/>
      <c r="Z118" s="71"/>
      <c r="AA118" s="71"/>
      <c r="AB118" s="71"/>
    </row>
    <row r="119" spans="2:28" ht="39.950000000000003" customHeight="1">
      <c r="D119" s="154" t="s">
        <v>322</v>
      </c>
      <c r="E119" s="140" t="s">
        <v>323</v>
      </c>
      <c r="F119" s="154" t="s">
        <v>308</v>
      </c>
      <c r="G119" s="204" t="s">
        <v>324</v>
      </c>
      <c r="H119" s="204"/>
      <c r="I119" s="204"/>
      <c r="J119" s="204"/>
      <c r="K119" s="204"/>
      <c r="L119" s="124" t="s">
        <v>310</v>
      </c>
      <c r="M119" s="141">
        <v>6</v>
      </c>
      <c r="N119" s="163">
        <v>0</v>
      </c>
      <c r="O119" s="143">
        <f t="shared" si="6"/>
        <v>0</v>
      </c>
      <c r="P119" s="144">
        <f t="shared" si="2"/>
        <v>0</v>
      </c>
      <c r="Q119" s="19"/>
      <c r="V119" s="19"/>
      <c r="W119" s="19"/>
      <c r="X119" s="19"/>
      <c r="Y119" s="71"/>
      <c r="Z119" s="71"/>
      <c r="AA119" s="71"/>
      <c r="AB119" s="71"/>
    </row>
    <row r="120" spans="2:28" ht="39.950000000000003" customHeight="1">
      <c r="D120" s="154" t="s">
        <v>325</v>
      </c>
      <c r="E120" s="140" t="s">
        <v>315</v>
      </c>
      <c r="F120" s="154" t="s">
        <v>308</v>
      </c>
      <c r="G120" s="204" t="s">
        <v>326</v>
      </c>
      <c r="H120" s="204"/>
      <c r="I120" s="204"/>
      <c r="J120" s="204"/>
      <c r="K120" s="204"/>
      <c r="L120" s="124" t="s">
        <v>310</v>
      </c>
      <c r="M120" s="141">
        <v>36</v>
      </c>
      <c r="N120" s="163">
        <v>0</v>
      </c>
      <c r="O120" s="143">
        <f t="shared" si="6"/>
        <v>0</v>
      </c>
      <c r="P120" s="144">
        <f t="shared" si="2"/>
        <v>0</v>
      </c>
      <c r="Q120" s="19"/>
      <c r="V120" s="19"/>
      <c r="W120" s="19"/>
      <c r="X120" s="19"/>
      <c r="Y120" s="71"/>
      <c r="Z120" s="71"/>
      <c r="AA120" s="71"/>
      <c r="AB120" s="71"/>
    </row>
    <row r="121" spans="2:28" ht="39.950000000000003" customHeight="1">
      <c r="D121" s="154" t="s">
        <v>327</v>
      </c>
      <c r="E121" s="140" t="s">
        <v>328</v>
      </c>
      <c r="F121" s="154" t="s">
        <v>308</v>
      </c>
      <c r="G121" s="204" t="s">
        <v>329</v>
      </c>
      <c r="H121" s="204"/>
      <c r="I121" s="204"/>
      <c r="J121" s="204"/>
      <c r="K121" s="204"/>
      <c r="L121" s="124" t="s">
        <v>126</v>
      </c>
      <c r="M121" s="141">
        <v>730</v>
      </c>
      <c r="N121" s="163">
        <v>0</v>
      </c>
      <c r="O121" s="143">
        <f t="shared" si="6"/>
        <v>0</v>
      </c>
      <c r="P121" s="144">
        <f t="shared" si="2"/>
        <v>0</v>
      </c>
      <c r="Q121" s="19"/>
      <c r="V121" s="19"/>
      <c r="W121" s="19"/>
      <c r="X121" s="19"/>
      <c r="Y121" s="71"/>
      <c r="Z121" s="71"/>
      <c r="AA121" s="71"/>
      <c r="AB121" s="71"/>
    </row>
    <row r="122" spans="2:28" ht="39.950000000000003" customHeight="1">
      <c r="D122" s="154" t="s">
        <v>330</v>
      </c>
      <c r="E122" s="140" t="s">
        <v>331</v>
      </c>
      <c r="F122" s="154" t="s">
        <v>308</v>
      </c>
      <c r="G122" s="204" t="s">
        <v>332</v>
      </c>
      <c r="H122" s="204"/>
      <c r="I122" s="204"/>
      <c r="J122" s="204"/>
      <c r="K122" s="204"/>
      <c r="L122" s="124" t="s">
        <v>126</v>
      </c>
      <c r="M122" s="141">
        <v>3900</v>
      </c>
      <c r="N122" s="163">
        <v>0</v>
      </c>
      <c r="O122" s="143">
        <f t="shared" si="6"/>
        <v>0</v>
      </c>
      <c r="P122" s="144">
        <f t="shared" si="2"/>
        <v>0</v>
      </c>
      <c r="Q122" s="19"/>
      <c r="V122" s="19"/>
      <c r="W122" s="19"/>
      <c r="X122" s="19"/>
      <c r="Y122" s="71"/>
      <c r="Z122" s="71"/>
      <c r="AA122" s="71"/>
      <c r="AB122" s="71"/>
    </row>
    <row r="123" spans="2:28" ht="39.950000000000003" customHeight="1">
      <c r="D123" s="154" t="s">
        <v>333</v>
      </c>
      <c r="E123" s="140" t="s">
        <v>334</v>
      </c>
      <c r="F123" s="154" t="s">
        <v>308</v>
      </c>
      <c r="G123" s="204" t="s">
        <v>335</v>
      </c>
      <c r="H123" s="204"/>
      <c r="I123" s="204"/>
      <c r="J123" s="204"/>
      <c r="K123" s="204"/>
      <c r="L123" s="124" t="s">
        <v>126</v>
      </c>
      <c r="M123" s="141">
        <v>1900</v>
      </c>
      <c r="N123" s="163">
        <v>0</v>
      </c>
      <c r="O123" s="143">
        <f t="shared" si="6"/>
        <v>0</v>
      </c>
      <c r="P123" s="144">
        <f t="shared" si="2"/>
        <v>0</v>
      </c>
      <c r="Q123" s="19"/>
      <c r="V123" s="19"/>
      <c r="W123" s="19"/>
      <c r="X123" s="19"/>
      <c r="Y123" s="71"/>
      <c r="Z123" s="71"/>
      <c r="AA123" s="71"/>
      <c r="AB123" s="71"/>
    </row>
    <row r="124" spans="2:28" ht="39.950000000000003" customHeight="1">
      <c r="D124" s="154" t="s">
        <v>336</v>
      </c>
      <c r="E124" s="140" t="s">
        <v>337</v>
      </c>
      <c r="F124" s="154" t="s">
        <v>308</v>
      </c>
      <c r="G124" s="204" t="s">
        <v>338</v>
      </c>
      <c r="H124" s="204"/>
      <c r="I124" s="204"/>
      <c r="J124" s="204"/>
      <c r="K124" s="204"/>
      <c r="L124" s="124" t="s">
        <v>126</v>
      </c>
      <c r="M124" s="141">
        <v>700</v>
      </c>
      <c r="N124" s="163">
        <v>0</v>
      </c>
      <c r="O124" s="143">
        <f t="shared" si="6"/>
        <v>0</v>
      </c>
      <c r="P124" s="144">
        <f t="shared" si="2"/>
        <v>0</v>
      </c>
      <c r="Q124" s="19"/>
      <c r="V124" s="19"/>
      <c r="W124" s="19"/>
      <c r="X124" s="19"/>
      <c r="Y124" s="71"/>
      <c r="Z124" s="71"/>
      <c r="AA124" s="71"/>
      <c r="AB124" s="71"/>
    </row>
    <row r="125" spans="2:28" ht="39.950000000000003" customHeight="1">
      <c r="D125" s="154" t="s">
        <v>339</v>
      </c>
      <c r="E125" s="140" t="s">
        <v>337</v>
      </c>
      <c r="F125" s="154" t="s">
        <v>308</v>
      </c>
      <c r="G125" s="204" t="s">
        <v>340</v>
      </c>
      <c r="H125" s="204"/>
      <c r="I125" s="204"/>
      <c r="J125" s="204"/>
      <c r="K125" s="204"/>
      <c r="L125" s="124" t="s">
        <v>126</v>
      </c>
      <c r="M125" s="141">
        <v>700</v>
      </c>
      <c r="N125" s="163">
        <v>0</v>
      </c>
      <c r="O125" s="143">
        <f t="shared" si="6"/>
        <v>0</v>
      </c>
      <c r="P125" s="144">
        <f t="shared" ref="P125:P188" si="7">O125*1.2353</f>
        <v>0</v>
      </c>
      <c r="Q125" s="19"/>
      <c r="V125" s="19"/>
      <c r="W125" s="19"/>
      <c r="X125" s="19"/>
      <c r="Y125" s="71"/>
      <c r="Z125" s="71"/>
      <c r="AA125" s="71"/>
      <c r="AB125" s="71"/>
    </row>
    <row r="126" spans="2:28" ht="39.950000000000003" customHeight="1">
      <c r="D126" s="154" t="s">
        <v>341</v>
      </c>
      <c r="E126" s="140" t="s">
        <v>337</v>
      </c>
      <c r="F126" s="154" t="s">
        <v>308</v>
      </c>
      <c r="G126" s="204" t="s">
        <v>342</v>
      </c>
      <c r="H126" s="204"/>
      <c r="I126" s="204"/>
      <c r="J126" s="204"/>
      <c r="K126" s="204"/>
      <c r="L126" s="124" t="s">
        <v>126</v>
      </c>
      <c r="M126" s="141">
        <v>700</v>
      </c>
      <c r="N126" s="163">
        <v>0</v>
      </c>
      <c r="O126" s="143">
        <f t="shared" si="6"/>
        <v>0</v>
      </c>
      <c r="P126" s="144">
        <f t="shared" si="7"/>
        <v>0</v>
      </c>
      <c r="Q126" s="19"/>
      <c r="V126" s="19"/>
      <c r="W126" s="19"/>
      <c r="X126" s="19"/>
      <c r="Y126" s="71"/>
      <c r="Z126" s="71"/>
      <c r="AA126" s="71"/>
      <c r="AB126" s="71"/>
    </row>
    <row r="127" spans="2:28" ht="39.950000000000003" customHeight="1">
      <c r="D127" s="154" t="s">
        <v>343</v>
      </c>
      <c r="E127" s="140" t="s">
        <v>344</v>
      </c>
      <c r="F127" s="154" t="s">
        <v>308</v>
      </c>
      <c r="G127" s="204" t="s">
        <v>345</v>
      </c>
      <c r="H127" s="204"/>
      <c r="I127" s="204"/>
      <c r="J127" s="204"/>
      <c r="K127" s="204"/>
      <c r="L127" s="124" t="s">
        <v>126</v>
      </c>
      <c r="M127" s="141">
        <v>240</v>
      </c>
      <c r="N127" s="163">
        <v>0</v>
      </c>
      <c r="O127" s="143">
        <f t="shared" si="6"/>
        <v>0</v>
      </c>
      <c r="P127" s="144">
        <f t="shared" si="7"/>
        <v>0</v>
      </c>
      <c r="Q127" s="19"/>
      <c r="V127" s="19"/>
      <c r="W127" s="19"/>
      <c r="X127" s="19"/>
      <c r="Y127" s="71"/>
      <c r="Z127" s="71"/>
      <c r="AA127" s="71"/>
      <c r="AB127" s="71"/>
    </row>
    <row r="128" spans="2:28" ht="39.950000000000003" customHeight="1">
      <c r="D128" s="154" t="s">
        <v>346</v>
      </c>
      <c r="E128" s="140" t="s">
        <v>347</v>
      </c>
      <c r="F128" s="154" t="s">
        <v>308</v>
      </c>
      <c r="G128" s="204" t="s">
        <v>348</v>
      </c>
      <c r="H128" s="204"/>
      <c r="I128" s="204"/>
      <c r="J128" s="204"/>
      <c r="K128" s="204"/>
      <c r="L128" s="124" t="s">
        <v>126</v>
      </c>
      <c r="M128" s="141">
        <v>120</v>
      </c>
      <c r="N128" s="163">
        <v>0</v>
      </c>
      <c r="O128" s="143">
        <f t="shared" si="6"/>
        <v>0</v>
      </c>
      <c r="P128" s="144">
        <f t="shared" si="7"/>
        <v>0</v>
      </c>
      <c r="Q128" s="19"/>
      <c r="V128" s="19"/>
      <c r="W128" s="19"/>
      <c r="X128" s="19"/>
      <c r="Y128" s="71"/>
      <c r="Z128" s="71"/>
      <c r="AA128" s="71"/>
      <c r="AB128" s="71"/>
    </row>
    <row r="129" spans="4:28" ht="39.950000000000003" customHeight="1">
      <c r="D129" s="154" t="s">
        <v>349</v>
      </c>
      <c r="E129" s="140" t="s">
        <v>350</v>
      </c>
      <c r="F129" s="154" t="s">
        <v>308</v>
      </c>
      <c r="G129" s="204" t="s">
        <v>351</v>
      </c>
      <c r="H129" s="204"/>
      <c r="I129" s="204"/>
      <c r="J129" s="204"/>
      <c r="K129" s="204"/>
      <c r="L129" s="124" t="s">
        <v>310</v>
      </c>
      <c r="M129" s="141">
        <v>6</v>
      </c>
      <c r="N129" s="163">
        <v>0</v>
      </c>
      <c r="O129" s="143">
        <f t="shared" si="6"/>
        <v>0</v>
      </c>
      <c r="P129" s="144">
        <f t="shared" si="7"/>
        <v>0</v>
      </c>
      <c r="Q129" s="19"/>
      <c r="V129" s="19"/>
      <c r="W129" s="19"/>
      <c r="X129" s="19"/>
      <c r="Y129" s="71"/>
      <c r="Z129" s="71"/>
      <c r="AA129" s="71"/>
      <c r="AB129" s="71"/>
    </row>
    <row r="130" spans="4:28" ht="39.950000000000003" customHeight="1">
      <c r="D130" s="154" t="s">
        <v>352</v>
      </c>
      <c r="E130" s="124" t="s">
        <v>353</v>
      </c>
      <c r="F130" s="154" t="s">
        <v>308</v>
      </c>
      <c r="G130" s="205" t="s">
        <v>354</v>
      </c>
      <c r="H130" s="205"/>
      <c r="I130" s="205"/>
      <c r="J130" s="205"/>
      <c r="K130" s="205"/>
      <c r="L130" s="124" t="s">
        <v>173</v>
      </c>
      <c r="M130" s="141">
        <v>120</v>
      </c>
      <c r="N130" s="185">
        <v>0</v>
      </c>
      <c r="O130" s="143">
        <f t="shared" si="6"/>
        <v>0</v>
      </c>
      <c r="P130" s="144">
        <f t="shared" si="7"/>
        <v>0</v>
      </c>
      <c r="Q130" s="19"/>
      <c r="V130" s="19"/>
      <c r="W130" s="19"/>
      <c r="X130" s="19"/>
      <c r="Y130" s="71"/>
      <c r="Z130" s="71"/>
      <c r="AA130" s="71"/>
      <c r="AB130" s="71"/>
    </row>
    <row r="131" spans="4:28" ht="39.950000000000003" customHeight="1">
      <c r="D131" s="154" t="s">
        <v>355</v>
      </c>
      <c r="E131" s="140" t="s">
        <v>356</v>
      </c>
      <c r="F131" s="154" t="s">
        <v>308</v>
      </c>
      <c r="G131" s="204" t="s">
        <v>357</v>
      </c>
      <c r="H131" s="204"/>
      <c r="I131" s="204"/>
      <c r="J131" s="204"/>
      <c r="K131" s="204"/>
      <c r="L131" s="124" t="s">
        <v>310</v>
      </c>
      <c r="M131" s="141">
        <v>8</v>
      </c>
      <c r="N131" s="163">
        <v>0</v>
      </c>
      <c r="O131" s="143">
        <f t="shared" si="6"/>
        <v>0</v>
      </c>
      <c r="P131" s="144">
        <f t="shared" si="7"/>
        <v>0</v>
      </c>
      <c r="Q131" s="19"/>
      <c r="V131" s="19"/>
      <c r="W131" s="19"/>
      <c r="X131" s="19"/>
      <c r="Y131" s="71"/>
      <c r="Z131" s="71"/>
      <c r="AA131" s="71"/>
      <c r="AB131" s="71"/>
    </row>
    <row r="132" spans="4:28" ht="39.950000000000003" customHeight="1">
      <c r="D132" s="154" t="s">
        <v>358</v>
      </c>
      <c r="E132" s="140" t="s">
        <v>359</v>
      </c>
      <c r="F132" s="154" t="s">
        <v>308</v>
      </c>
      <c r="G132" s="204" t="s">
        <v>360</v>
      </c>
      <c r="H132" s="204"/>
      <c r="I132" s="204"/>
      <c r="J132" s="204"/>
      <c r="K132" s="204"/>
      <c r="L132" s="124" t="s">
        <v>310</v>
      </c>
      <c r="M132" s="141">
        <v>93</v>
      </c>
      <c r="N132" s="163">
        <v>0</v>
      </c>
      <c r="O132" s="143">
        <f t="shared" si="6"/>
        <v>0</v>
      </c>
      <c r="P132" s="144">
        <f t="shared" si="7"/>
        <v>0</v>
      </c>
      <c r="Q132" s="19"/>
      <c r="V132" s="19"/>
      <c r="W132" s="19"/>
      <c r="X132" s="19"/>
      <c r="Y132" s="71"/>
      <c r="Z132" s="71"/>
      <c r="AA132" s="71"/>
      <c r="AB132" s="71"/>
    </row>
    <row r="133" spans="4:28" ht="39.950000000000003" customHeight="1">
      <c r="D133" s="154" t="s">
        <v>361</v>
      </c>
      <c r="E133" s="140" t="s">
        <v>362</v>
      </c>
      <c r="F133" s="154" t="s">
        <v>308</v>
      </c>
      <c r="G133" s="204" t="s">
        <v>363</v>
      </c>
      <c r="H133" s="204"/>
      <c r="I133" s="204"/>
      <c r="J133" s="204"/>
      <c r="K133" s="204"/>
      <c r="L133" s="124" t="s">
        <v>310</v>
      </c>
      <c r="M133" s="141">
        <v>93</v>
      </c>
      <c r="N133" s="163">
        <v>0</v>
      </c>
      <c r="O133" s="143">
        <f t="shared" si="6"/>
        <v>0</v>
      </c>
      <c r="P133" s="144">
        <f t="shared" si="7"/>
        <v>0</v>
      </c>
      <c r="Q133" s="19"/>
      <c r="V133" s="19"/>
      <c r="W133" s="19"/>
      <c r="X133" s="19"/>
      <c r="Y133" s="71"/>
      <c r="Z133" s="71"/>
      <c r="AA133" s="71"/>
      <c r="AB133" s="71"/>
    </row>
    <row r="134" spans="4:28" ht="33.75" customHeight="1">
      <c r="D134" s="154" t="s">
        <v>364</v>
      </c>
      <c r="E134" s="124" t="s">
        <v>365</v>
      </c>
      <c r="F134" s="124"/>
      <c r="G134" s="205" t="s">
        <v>366</v>
      </c>
      <c r="H134" s="205"/>
      <c r="I134" s="205"/>
      <c r="J134" s="205"/>
      <c r="K134" s="205"/>
      <c r="L134" s="124" t="s">
        <v>310</v>
      </c>
      <c r="M134" s="141">
        <v>26</v>
      </c>
      <c r="N134" s="185">
        <v>0</v>
      </c>
      <c r="O134" s="143">
        <f t="shared" si="6"/>
        <v>0</v>
      </c>
      <c r="P134" s="144">
        <f t="shared" si="7"/>
        <v>0</v>
      </c>
      <c r="Q134" s="19"/>
      <c r="V134" s="19"/>
      <c r="W134" s="19"/>
      <c r="X134" s="19"/>
      <c r="Y134" s="71"/>
      <c r="Z134" s="71"/>
      <c r="AA134" s="71"/>
      <c r="AB134" s="71"/>
    </row>
    <row r="135" spans="4:28" ht="63" customHeight="1">
      <c r="D135" s="154" t="s">
        <v>367</v>
      </c>
      <c r="E135" s="140" t="s">
        <v>368</v>
      </c>
      <c r="F135" s="154" t="s">
        <v>308</v>
      </c>
      <c r="G135" s="204" t="s">
        <v>369</v>
      </c>
      <c r="H135" s="204"/>
      <c r="I135" s="204"/>
      <c r="J135" s="204"/>
      <c r="K135" s="204"/>
      <c r="L135" s="124" t="s">
        <v>310</v>
      </c>
      <c r="M135" s="141">
        <v>1</v>
      </c>
      <c r="N135" s="163">
        <v>0</v>
      </c>
      <c r="O135" s="143">
        <f t="shared" si="6"/>
        <v>0</v>
      </c>
      <c r="P135" s="144">
        <f t="shared" si="7"/>
        <v>0</v>
      </c>
      <c r="Q135" s="19"/>
      <c r="V135" s="19"/>
      <c r="W135" s="19"/>
      <c r="X135" s="19"/>
      <c r="Y135" s="71"/>
      <c r="Z135" s="71"/>
      <c r="AA135" s="71"/>
      <c r="AB135" s="71"/>
    </row>
    <row r="136" spans="4:28" ht="39.950000000000003" customHeight="1">
      <c r="D136" s="154" t="s">
        <v>370</v>
      </c>
      <c r="E136" s="140" t="s">
        <v>371</v>
      </c>
      <c r="F136" s="154" t="s">
        <v>308</v>
      </c>
      <c r="G136" s="204" t="s">
        <v>372</v>
      </c>
      <c r="H136" s="204"/>
      <c r="I136" s="204"/>
      <c r="J136" s="204"/>
      <c r="K136" s="204"/>
      <c r="L136" s="124" t="s">
        <v>310</v>
      </c>
      <c r="M136" s="141">
        <v>1</v>
      </c>
      <c r="N136" s="163">
        <v>0</v>
      </c>
      <c r="O136" s="143">
        <f t="shared" si="6"/>
        <v>0</v>
      </c>
      <c r="P136" s="144">
        <f t="shared" si="7"/>
        <v>0</v>
      </c>
      <c r="Q136" s="19"/>
      <c r="V136" s="19"/>
      <c r="W136" s="19"/>
      <c r="X136" s="19"/>
      <c r="Y136" s="71"/>
      <c r="Z136" s="71"/>
      <c r="AA136" s="71"/>
      <c r="AB136" s="71"/>
    </row>
    <row r="137" spans="4:28" ht="39.950000000000003" customHeight="1">
      <c r="D137" s="154" t="s">
        <v>373</v>
      </c>
      <c r="E137" s="140" t="s">
        <v>374</v>
      </c>
      <c r="F137" s="154" t="s">
        <v>308</v>
      </c>
      <c r="G137" s="204" t="s">
        <v>375</v>
      </c>
      <c r="H137" s="204"/>
      <c r="I137" s="204"/>
      <c r="J137" s="204"/>
      <c r="K137" s="204"/>
      <c r="L137" s="124" t="s">
        <v>310</v>
      </c>
      <c r="M137" s="141">
        <v>1</v>
      </c>
      <c r="N137" s="163">
        <v>0</v>
      </c>
      <c r="O137" s="143">
        <f t="shared" si="6"/>
        <v>0</v>
      </c>
      <c r="P137" s="144">
        <f t="shared" si="7"/>
        <v>0</v>
      </c>
      <c r="Q137" s="19"/>
      <c r="V137" s="19"/>
      <c r="W137" s="19"/>
      <c r="X137" s="19"/>
      <c r="Y137" s="71"/>
      <c r="Z137" s="71"/>
      <c r="AA137" s="71"/>
      <c r="AB137" s="71"/>
    </row>
    <row r="138" spans="4:28" ht="39.950000000000003" customHeight="1">
      <c r="D138" s="154" t="s">
        <v>376</v>
      </c>
      <c r="E138" s="140" t="s">
        <v>377</v>
      </c>
      <c r="F138" s="154" t="s">
        <v>308</v>
      </c>
      <c r="G138" s="204" t="s">
        <v>378</v>
      </c>
      <c r="H138" s="204"/>
      <c r="I138" s="204"/>
      <c r="J138" s="204"/>
      <c r="K138" s="204"/>
      <c r="L138" s="124" t="s">
        <v>310</v>
      </c>
      <c r="M138" s="141">
        <v>1</v>
      </c>
      <c r="N138" s="163">
        <v>0</v>
      </c>
      <c r="O138" s="143">
        <f t="shared" si="6"/>
        <v>0</v>
      </c>
      <c r="P138" s="144">
        <f t="shared" si="7"/>
        <v>0</v>
      </c>
      <c r="Q138" s="19"/>
      <c r="V138" s="19"/>
      <c r="W138" s="19"/>
      <c r="X138" s="19"/>
      <c r="Y138" s="71"/>
      <c r="Z138" s="71"/>
      <c r="AA138" s="71"/>
      <c r="AB138" s="71"/>
    </row>
    <row r="139" spans="4:28" ht="39.950000000000003" customHeight="1">
      <c r="D139" s="154" t="s">
        <v>379</v>
      </c>
      <c r="E139" s="140" t="s">
        <v>380</v>
      </c>
      <c r="F139" s="154" t="s">
        <v>308</v>
      </c>
      <c r="G139" s="204" t="s">
        <v>381</v>
      </c>
      <c r="H139" s="204"/>
      <c r="I139" s="204"/>
      <c r="J139" s="204"/>
      <c r="K139" s="204"/>
      <c r="L139" s="124" t="s">
        <v>310</v>
      </c>
      <c r="M139" s="141">
        <v>3</v>
      </c>
      <c r="N139" s="163">
        <v>0</v>
      </c>
      <c r="O139" s="143">
        <f t="shared" si="6"/>
        <v>0</v>
      </c>
      <c r="P139" s="144">
        <f t="shared" si="7"/>
        <v>0</v>
      </c>
      <c r="Q139" s="19"/>
      <c r="V139" s="19"/>
      <c r="W139" s="19"/>
      <c r="X139" s="19"/>
      <c r="Y139" s="71"/>
      <c r="Z139" s="71"/>
      <c r="AA139" s="71"/>
      <c r="AB139" s="71"/>
    </row>
    <row r="140" spans="4:28" ht="39.950000000000003" customHeight="1">
      <c r="D140" s="154" t="s">
        <v>382</v>
      </c>
      <c r="E140" s="140" t="s">
        <v>383</v>
      </c>
      <c r="F140" s="154" t="s">
        <v>308</v>
      </c>
      <c r="G140" s="204" t="s">
        <v>384</v>
      </c>
      <c r="H140" s="204"/>
      <c r="I140" s="204"/>
      <c r="J140" s="204"/>
      <c r="K140" s="204"/>
      <c r="L140" s="124" t="s">
        <v>310</v>
      </c>
      <c r="M140" s="141">
        <v>1</v>
      </c>
      <c r="N140" s="163">
        <v>0</v>
      </c>
      <c r="O140" s="143">
        <f t="shared" si="6"/>
        <v>0</v>
      </c>
      <c r="P140" s="144">
        <f t="shared" si="7"/>
        <v>0</v>
      </c>
      <c r="Q140" s="19"/>
      <c r="V140" s="19"/>
      <c r="W140" s="19"/>
      <c r="X140" s="19"/>
      <c r="Y140" s="71"/>
      <c r="Z140" s="71"/>
      <c r="AA140" s="71"/>
      <c r="AB140" s="71"/>
    </row>
    <row r="141" spans="4:28" ht="39.950000000000003" customHeight="1">
      <c r="D141" s="154" t="s">
        <v>385</v>
      </c>
      <c r="E141" s="140" t="s">
        <v>386</v>
      </c>
      <c r="F141" s="154" t="s">
        <v>308</v>
      </c>
      <c r="G141" s="204" t="s">
        <v>387</v>
      </c>
      <c r="H141" s="204"/>
      <c r="I141" s="204"/>
      <c r="J141" s="204"/>
      <c r="K141" s="204"/>
      <c r="L141" s="124" t="s">
        <v>310</v>
      </c>
      <c r="M141" s="141">
        <v>40</v>
      </c>
      <c r="N141" s="163">
        <v>0</v>
      </c>
      <c r="O141" s="143">
        <f t="shared" si="6"/>
        <v>0</v>
      </c>
      <c r="P141" s="144">
        <f t="shared" si="7"/>
        <v>0</v>
      </c>
      <c r="Q141" s="19"/>
      <c r="V141" s="19"/>
      <c r="W141" s="19"/>
      <c r="X141" s="19"/>
      <c r="Y141" s="71"/>
      <c r="Z141" s="71"/>
      <c r="AA141" s="71"/>
      <c r="AB141" s="71"/>
    </row>
    <row r="142" spans="4:28" ht="39.950000000000003" customHeight="1">
      <c r="D142" s="154" t="s">
        <v>388</v>
      </c>
      <c r="E142" s="140" t="s">
        <v>389</v>
      </c>
      <c r="F142" s="124" t="s">
        <v>390</v>
      </c>
      <c r="G142" s="204" t="s">
        <v>391</v>
      </c>
      <c r="H142" s="204"/>
      <c r="I142" s="204"/>
      <c r="J142" s="204"/>
      <c r="K142" s="204"/>
      <c r="L142" s="124" t="s">
        <v>310</v>
      </c>
      <c r="M142" s="141">
        <v>40</v>
      </c>
      <c r="N142" s="185">
        <v>0</v>
      </c>
      <c r="O142" s="143">
        <f t="shared" si="6"/>
        <v>0</v>
      </c>
      <c r="P142" s="144">
        <f t="shared" si="7"/>
        <v>0</v>
      </c>
      <c r="Q142" s="19"/>
      <c r="V142" s="19"/>
      <c r="W142" s="19"/>
      <c r="X142" s="19"/>
      <c r="Y142" s="71"/>
      <c r="Z142" s="71"/>
      <c r="AA142" s="71"/>
      <c r="AB142" s="71"/>
    </row>
    <row r="143" spans="4:28" ht="39.950000000000003" customHeight="1">
      <c r="D143" s="154" t="s">
        <v>392</v>
      </c>
      <c r="E143" s="140" t="s">
        <v>393</v>
      </c>
      <c r="F143" s="124" t="s">
        <v>390</v>
      </c>
      <c r="G143" s="204" t="s">
        <v>394</v>
      </c>
      <c r="H143" s="204"/>
      <c r="I143" s="204"/>
      <c r="J143" s="204"/>
      <c r="K143" s="204"/>
      <c r="L143" s="124" t="s">
        <v>310</v>
      </c>
      <c r="M143" s="141">
        <v>37</v>
      </c>
      <c r="N143" s="185">
        <v>0</v>
      </c>
      <c r="O143" s="143">
        <f t="shared" si="6"/>
        <v>0</v>
      </c>
      <c r="P143" s="144">
        <f t="shared" si="7"/>
        <v>0</v>
      </c>
      <c r="Q143" s="19"/>
      <c r="V143" s="19"/>
      <c r="W143" s="19"/>
      <c r="X143" s="19"/>
      <c r="Y143" s="71"/>
      <c r="Z143" s="71"/>
      <c r="AA143" s="71"/>
      <c r="AB143" s="71"/>
    </row>
    <row r="144" spans="4:28" ht="39.950000000000003" customHeight="1">
      <c r="D144" s="154" t="s">
        <v>395</v>
      </c>
      <c r="E144" s="140" t="s">
        <v>396</v>
      </c>
      <c r="F144" s="154" t="s">
        <v>308</v>
      </c>
      <c r="G144" s="204" t="s">
        <v>397</v>
      </c>
      <c r="H144" s="204"/>
      <c r="I144" s="204"/>
      <c r="J144" s="204"/>
      <c r="K144" s="204"/>
      <c r="L144" s="124" t="s">
        <v>310</v>
      </c>
      <c r="M144" s="141">
        <v>64</v>
      </c>
      <c r="N144" s="163">
        <v>0</v>
      </c>
      <c r="O144" s="143">
        <f t="shared" si="6"/>
        <v>0</v>
      </c>
      <c r="P144" s="144">
        <f t="shared" si="7"/>
        <v>0</v>
      </c>
      <c r="Q144" s="19"/>
      <c r="V144" s="19"/>
      <c r="W144" s="19"/>
      <c r="X144" s="19"/>
      <c r="Y144" s="71"/>
      <c r="Z144" s="71"/>
      <c r="AA144" s="71"/>
      <c r="AB144" s="71"/>
    </row>
    <row r="145" spans="4:28" ht="39.950000000000003" customHeight="1">
      <c r="D145" s="154" t="s">
        <v>398</v>
      </c>
      <c r="E145" s="140" t="s">
        <v>399</v>
      </c>
      <c r="F145" s="124" t="s">
        <v>390</v>
      </c>
      <c r="G145" s="204" t="s">
        <v>400</v>
      </c>
      <c r="H145" s="204"/>
      <c r="I145" s="204"/>
      <c r="J145" s="204"/>
      <c r="K145" s="204"/>
      <c r="L145" s="124" t="s">
        <v>310</v>
      </c>
      <c r="M145" s="141">
        <v>9</v>
      </c>
      <c r="N145" s="185">
        <v>0</v>
      </c>
      <c r="O145" s="143">
        <f t="shared" si="6"/>
        <v>0</v>
      </c>
      <c r="P145" s="144">
        <f t="shared" si="7"/>
        <v>0</v>
      </c>
      <c r="Q145" s="19"/>
      <c r="V145" s="19"/>
      <c r="W145" s="19"/>
      <c r="X145" s="19"/>
      <c r="Y145" s="71"/>
      <c r="Z145" s="71"/>
      <c r="AA145" s="71"/>
      <c r="AB145" s="71"/>
    </row>
    <row r="146" spans="4:28" ht="39.950000000000003" customHeight="1">
      <c r="D146" s="154" t="s">
        <v>401</v>
      </c>
      <c r="E146" s="140" t="s">
        <v>402</v>
      </c>
      <c r="F146" s="124" t="s">
        <v>390</v>
      </c>
      <c r="G146" s="204" t="s">
        <v>403</v>
      </c>
      <c r="H146" s="204"/>
      <c r="I146" s="204"/>
      <c r="J146" s="204"/>
      <c r="K146" s="204"/>
      <c r="L146" s="124" t="s">
        <v>310</v>
      </c>
      <c r="M146" s="141">
        <v>21</v>
      </c>
      <c r="N146" s="185">
        <v>0</v>
      </c>
      <c r="O146" s="143">
        <f t="shared" si="6"/>
        <v>0</v>
      </c>
      <c r="P146" s="144">
        <f t="shared" si="7"/>
        <v>0</v>
      </c>
      <c r="Q146" s="19"/>
      <c r="V146" s="19"/>
      <c r="W146" s="19"/>
      <c r="X146" s="19"/>
      <c r="Y146" s="71"/>
      <c r="Z146" s="71"/>
      <c r="AA146" s="71"/>
      <c r="AB146" s="71"/>
    </row>
    <row r="147" spans="4:28" ht="39.950000000000003" customHeight="1">
      <c r="D147" s="154" t="s">
        <v>404</v>
      </c>
      <c r="E147" s="140" t="s">
        <v>405</v>
      </c>
      <c r="F147" s="124" t="s">
        <v>390</v>
      </c>
      <c r="G147" s="204" t="s">
        <v>406</v>
      </c>
      <c r="H147" s="204"/>
      <c r="I147" s="204"/>
      <c r="J147" s="204"/>
      <c r="K147" s="204"/>
      <c r="L147" s="124" t="s">
        <v>310</v>
      </c>
      <c r="M147" s="141">
        <v>2</v>
      </c>
      <c r="N147" s="185">
        <v>0</v>
      </c>
      <c r="O147" s="143">
        <f t="shared" si="6"/>
        <v>0</v>
      </c>
      <c r="P147" s="144">
        <f t="shared" si="7"/>
        <v>0</v>
      </c>
      <c r="Q147" s="19"/>
      <c r="V147" s="19"/>
      <c r="W147" s="19"/>
      <c r="X147" s="19"/>
      <c r="Y147" s="71"/>
      <c r="Z147" s="71"/>
      <c r="AA147" s="71"/>
      <c r="AB147" s="71"/>
    </row>
    <row r="148" spans="4:28" ht="39.950000000000003" customHeight="1">
      <c r="D148" s="154" t="s">
        <v>407</v>
      </c>
      <c r="E148" s="140" t="s">
        <v>408</v>
      </c>
      <c r="F148" s="124" t="s">
        <v>390</v>
      </c>
      <c r="G148" s="204" t="s">
        <v>409</v>
      </c>
      <c r="H148" s="204"/>
      <c r="I148" s="204"/>
      <c r="J148" s="204"/>
      <c r="K148" s="204"/>
      <c r="L148" s="124" t="s">
        <v>310</v>
      </c>
      <c r="M148" s="141">
        <v>3</v>
      </c>
      <c r="N148" s="163">
        <v>0</v>
      </c>
      <c r="O148" s="143">
        <f t="shared" si="6"/>
        <v>0</v>
      </c>
      <c r="P148" s="144">
        <f t="shared" si="7"/>
        <v>0</v>
      </c>
      <c r="Q148" s="19"/>
      <c r="V148" s="19"/>
      <c r="W148" s="19"/>
      <c r="X148" s="19"/>
      <c r="Y148" s="71"/>
      <c r="Z148" s="71"/>
      <c r="AA148" s="71"/>
      <c r="AB148" s="71"/>
    </row>
    <row r="149" spans="4:28" ht="39.950000000000003" customHeight="1">
      <c r="D149" s="154" t="s">
        <v>410</v>
      </c>
      <c r="E149" s="140" t="s">
        <v>411</v>
      </c>
      <c r="F149" s="124" t="s">
        <v>390</v>
      </c>
      <c r="G149" s="204" t="s">
        <v>412</v>
      </c>
      <c r="H149" s="204"/>
      <c r="I149" s="204"/>
      <c r="J149" s="204"/>
      <c r="K149" s="204"/>
      <c r="L149" s="124" t="s">
        <v>310</v>
      </c>
      <c r="M149" s="141">
        <v>1</v>
      </c>
      <c r="N149" s="185">
        <v>0</v>
      </c>
      <c r="O149" s="143">
        <f t="shared" si="6"/>
        <v>0</v>
      </c>
      <c r="P149" s="144">
        <f t="shared" si="7"/>
        <v>0</v>
      </c>
      <c r="Q149" s="19"/>
      <c r="V149" s="19"/>
      <c r="W149" s="19"/>
      <c r="X149" s="19"/>
      <c r="Y149" s="71"/>
      <c r="Z149" s="71"/>
      <c r="AA149" s="71"/>
      <c r="AB149" s="71"/>
    </row>
    <row r="150" spans="4:28" ht="39.950000000000003" customHeight="1">
      <c r="D150" s="154" t="s">
        <v>413</v>
      </c>
      <c r="E150" s="140" t="s">
        <v>414</v>
      </c>
      <c r="F150" s="154" t="s">
        <v>308</v>
      </c>
      <c r="G150" s="204" t="s">
        <v>415</v>
      </c>
      <c r="H150" s="204"/>
      <c r="I150" s="204"/>
      <c r="J150" s="204"/>
      <c r="K150" s="204"/>
      <c r="L150" s="124" t="s">
        <v>126</v>
      </c>
      <c r="M150" s="141">
        <v>110</v>
      </c>
      <c r="N150" s="163">
        <v>0</v>
      </c>
      <c r="O150" s="143">
        <f t="shared" si="6"/>
        <v>0</v>
      </c>
      <c r="P150" s="144">
        <f t="shared" si="7"/>
        <v>0</v>
      </c>
      <c r="Q150" s="19"/>
      <c r="V150" s="19"/>
      <c r="W150" s="19"/>
      <c r="X150" s="19"/>
      <c r="Y150" s="71"/>
      <c r="Z150" s="71"/>
      <c r="AA150" s="71"/>
      <c r="AB150" s="71"/>
    </row>
    <row r="151" spans="4:28" ht="39.950000000000003" customHeight="1">
      <c r="D151" s="154" t="s">
        <v>416</v>
      </c>
      <c r="E151" s="140" t="s">
        <v>417</v>
      </c>
      <c r="F151" s="154" t="s">
        <v>308</v>
      </c>
      <c r="G151" s="204" t="s">
        <v>418</v>
      </c>
      <c r="H151" s="204"/>
      <c r="I151" s="204"/>
      <c r="J151" s="204"/>
      <c r="K151" s="204"/>
      <c r="L151" s="124" t="s">
        <v>126</v>
      </c>
      <c r="M151" s="141">
        <v>360</v>
      </c>
      <c r="N151" s="163">
        <v>0</v>
      </c>
      <c r="O151" s="143">
        <f t="shared" si="6"/>
        <v>0</v>
      </c>
      <c r="P151" s="144">
        <f t="shared" si="7"/>
        <v>0</v>
      </c>
      <c r="Q151" s="19"/>
      <c r="V151" s="19"/>
      <c r="W151" s="19"/>
      <c r="X151" s="19"/>
      <c r="Y151" s="71"/>
      <c r="Z151" s="71"/>
      <c r="AA151" s="71"/>
      <c r="AB151" s="71"/>
    </row>
    <row r="152" spans="4:28" ht="39.950000000000003" customHeight="1">
      <c r="D152" s="154" t="s">
        <v>419</v>
      </c>
      <c r="E152" s="140" t="s">
        <v>417</v>
      </c>
      <c r="F152" s="154" t="s">
        <v>308</v>
      </c>
      <c r="G152" s="204" t="s">
        <v>420</v>
      </c>
      <c r="H152" s="204"/>
      <c r="I152" s="204"/>
      <c r="J152" s="204"/>
      <c r="K152" s="204"/>
      <c r="L152" s="124" t="s">
        <v>126</v>
      </c>
      <c r="M152" s="141">
        <v>120</v>
      </c>
      <c r="N152" s="163">
        <v>0</v>
      </c>
      <c r="O152" s="143">
        <f t="shared" si="6"/>
        <v>0</v>
      </c>
      <c r="P152" s="144">
        <f t="shared" si="7"/>
        <v>0</v>
      </c>
      <c r="Q152" s="19"/>
      <c r="V152" s="19"/>
      <c r="W152" s="19"/>
      <c r="X152" s="19"/>
      <c r="Y152" s="71"/>
      <c r="Z152" s="71"/>
      <c r="AA152" s="71"/>
      <c r="AB152" s="71"/>
    </row>
    <row r="153" spans="4:28" ht="64.5" customHeight="1">
      <c r="D153" s="154" t="s">
        <v>421</v>
      </c>
      <c r="E153" s="140" t="s">
        <v>422</v>
      </c>
      <c r="F153" s="124" t="s">
        <v>390</v>
      </c>
      <c r="G153" s="204" t="s">
        <v>423</v>
      </c>
      <c r="H153" s="204"/>
      <c r="I153" s="204"/>
      <c r="J153" s="204"/>
      <c r="K153" s="204"/>
      <c r="L153" s="124" t="s">
        <v>310</v>
      </c>
      <c r="M153" s="141">
        <v>5</v>
      </c>
      <c r="N153" s="185">
        <v>0</v>
      </c>
      <c r="O153" s="143">
        <f t="shared" si="6"/>
        <v>0</v>
      </c>
      <c r="P153" s="144">
        <f t="shared" si="7"/>
        <v>0</v>
      </c>
      <c r="Q153" s="19"/>
      <c r="V153" s="19"/>
      <c r="W153" s="19"/>
      <c r="X153" s="19"/>
      <c r="Y153" s="71"/>
      <c r="Z153" s="71"/>
      <c r="AA153" s="71"/>
      <c r="AB153" s="71"/>
    </row>
    <row r="154" spans="4:28" ht="39.950000000000003" customHeight="1">
      <c r="D154" s="154" t="s">
        <v>424</v>
      </c>
      <c r="E154" s="140" t="s">
        <v>425</v>
      </c>
      <c r="F154" s="154" t="s">
        <v>308</v>
      </c>
      <c r="G154" s="204" t="s">
        <v>426</v>
      </c>
      <c r="H154" s="204"/>
      <c r="I154" s="204"/>
      <c r="J154" s="204"/>
      <c r="K154" s="204"/>
      <c r="L154" s="124" t="s">
        <v>310</v>
      </c>
      <c r="M154" s="141">
        <v>1</v>
      </c>
      <c r="N154" s="163">
        <v>0</v>
      </c>
      <c r="O154" s="143">
        <f t="shared" si="6"/>
        <v>0</v>
      </c>
      <c r="P154" s="144">
        <f t="shared" si="7"/>
        <v>0</v>
      </c>
      <c r="Q154" s="19"/>
      <c r="V154" s="19"/>
      <c r="W154" s="19"/>
      <c r="X154" s="19"/>
      <c r="Y154" s="71"/>
      <c r="Z154" s="71"/>
      <c r="AA154" s="71"/>
      <c r="AB154" s="71"/>
    </row>
    <row r="155" spans="4:28" ht="39.950000000000003" customHeight="1">
      <c r="D155" s="154" t="s">
        <v>427</v>
      </c>
      <c r="E155" s="140" t="s">
        <v>428</v>
      </c>
      <c r="F155" s="124" t="s">
        <v>390</v>
      </c>
      <c r="G155" s="204" t="s">
        <v>429</v>
      </c>
      <c r="H155" s="204"/>
      <c r="I155" s="204"/>
      <c r="J155" s="204"/>
      <c r="K155" s="204"/>
      <c r="L155" s="124" t="s">
        <v>310</v>
      </c>
      <c r="M155" s="141">
        <v>1</v>
      </c>
      <c r="N155" s="163">
        <v>0</v>
      </c>
      <c r="O155" s="143">
        <f t="shared" si="6"/>
        <v>0</v>
      </c>
      <c r="P155" s="144">
        <f t="shared" si="7"/>
        <v>0</v>
      </c>
      <c r="Q155" s="19"/>
      <c r="V155" s="19"/>
      <c r="W155" s="19"/>
      <c r="X155" s="19"/>
      <c r="Y155" s="71"/>
      <c r="Z155" s="71"/>
      <c r="AA155" s="71"/>
      <c r="AB155" s="71"/>
    </row>
    <row r="156" spans="4:28" ht="39.950000000000003" customHeight="1">
      <c r="D156" s="154" t="s">
        <v>430</v>
      </c>
      <c r="E156" s="140" t="s">
        <v>431</v>
      </c>
      <c r="F156" s="154" t="s">
        <v>308</v>
      </c>
      <c r="G156" s="204" t="s">
        <v>432</v>
      </c>
      <c r="H156" s="204"/>
      <c r="I156" s="204"/>
      <c r="J156" s="204"/>
      <c r="K156" s="204"/>
      <c r="L156" s="124" t="s">
        <v>433</v>
      </c>
      <c r="M156" s="141">
        <v>1</v>
      </c>
      <c r="N156" s="163">
        <v>0</v>
      </c>
      <c r="O156" s="143">
        <f t="shared" si="6"/>
        <v>0</v>
      </c>
      <c r="P156" s="144">
        <f t="shared" si="7"/>
        <v>0</v>
      </c>
      <c r="Q156" s="19"/>
      <c r="V156" s="19"/>
      <c r="W156" s="19"/>
      <c r="X156" s="19"/>
      <c r="Y156" s="71"/>
      <c r="Z156" s="71"/>
      <c r="AA156" s="71"/>
      <c r="AB156" s="71"/>
    </row>
    <row r="157" spans="4:28" ht="39.950000000000003" customHeight="1">
      <c r="D157" s="154" t="s">
        <v>434</v>
      </c>
      <c r="E157" s="140" t="s">
        <v>435</v>
      </c>
      <c r="F157" s="154" t="s">
        <v>308</v>
      </c>
      <c r="G157" s="204" t="s">
        <v>436</v>
      </c>
      <c r="H157" s="204"/>
      <c r="I157" s="204"/>
      <c r="J157" s="204"/>
      <c r="K157" s="204"/>
      <c r="L157" s="124" t="s">
        <v>310</v>
      </c>
      <c r="M157" s="141">
        <v>3</v>
      </c>
      <c r="N157" s="163">
        <v>0</v>
      </c>
      <c r="O157" s="143">
        <f t="shared" si="6"/>
        <v>0</v>
      </c>
      <c r="P157" s="144">
        <f t="shared" si="7"/>
        <v>0</v>
      </c>
      <c r="Q157" s="19"/>
      <c r="V157" s="19"/>
      <c r="W157" s="19"/>
      <c r="X157" s="19"/>
      <c r="Y157" s="71"/>
      <c r="Z157" s="71"/>
      <c r="AA157" s="71"/>
      <c r="AB157" s="71"/>
    </row>
    <row r="158" spans="4:28" ht="39.950000000000003" customHeight="1">
      <c r="D158" s="154" t="s">
        <v>437</v>
      </c>
      <c r="E158" s="140" t="s">
        <v>438</v>
      </c>
      <c r="F158" s="124" t="s">
        <v>390</v>
      </c>
      <c r="G158" s="204" t="s">
        <v>439</v>
      </c>
      <c r="H158" s="204"/>
      <c r="I158" s="204"/>
      <c r="J158" s="204"/>
      <c r="K158" s="204"/>
      <c r="L158" s="124" t="s">
        <v>310</v>
      </c>
      <c r="M158" s="141">
        <v>1</v>
      </c>
      <c r="N158" s="163">
        <v>0</v>
      </c>
      <c r="O158" s="143">
        <f t="shared" si="6"/>
        <v>0</v>
      </c>
      <c r="P158" s="144">
        <f t="shared" si="7"/>
        <v>0</v>
      </c>
      <c r="Q158" s="19"/>
      <c r="V158" s="19"/>
      <c r="W158" s="19"/>
      <c r="X158" s="19"/>
      <c r="Y158" s="71"/>
      <c r="Z158" s="71"/>
      <c r="AA158" s="71"/>
      <c r="AB158" s="71"/>
    </row>
    <row r="159" spans="4:28" ht="39.950000000000003" customHeight="1">
      <c r="D159" s="154" t="s">
        <v>440</v>
      </c>
      <c r="E159" s="140" t="s">
        <v>441</v>
      </c>
      <c r="F159" s="124" t="s">
        <v>390</v>
      </c>
      <c r="G159" s="204" t="s">
        <v>442</v>
      </c>
      <c r="H159" s="204"/>
      <c r="I159" s="204"/>
      <c r="J159" s="204"/>
      <c r="K159" s="204"/>
      <c r="L159" s="124" t="s">
        <v>310</v>
      </c>
      <c r="M159" s="141">
        <v>1</v>
      </c>
      <c r="N159" s="163">
        <v>0</v>
      </c>
      <c r="O159" s="143">
        <f t="shared" si="6"/>
        <v>0</v>
      </c>
      <c r="P159" s="144">
        <f t="shared" si="7"/>
        <v>0</v>
      </c>
      <c r="Q159" s="19"/>
      <c r="V159" s="19"/>
      <c r="W159" s="19"/>
      <c r="X159" s="19"/>
      <c r="Y159" s="71"/>
      <c r="Z159" s="71"/>
      <c r="AA159" s="71"/>
      <c r="AB159" s="71"/>
    </row>
    <row r="160" spans="4:28" ht="39.950000000000003" customHeight="1">
      <c r="D160" s="154" t="s">
        <v>443</v>
      </c>
      <c r="E160" s="140" t="s">
        <v>444</v>
      </c>
      <c r="F160" s="124" t="s">
        <v>390</v>
      </c>
      <c r="G160" s="204" t="s">
        <v>445</v>
      </c>
      <c r="H160" s="204"/>
      <c r="I160" s="204"/>
      <c r="J160" s="204"/>
      <c r="K160" s="204"/>
      <c r="L160" s="124" t="s">
        <v>126</v>
      </c>
      <c r="M160" s="141">
        <v>6</v>
      </c>
      <c r="N160" s="163">
        <v>0</v>
      </c>
      <c r="O160" s="143">
        <f t="shared" si="6"/>
        <v>0</v>
      </c>
      <c r="P160" s="144">
        <f t="shared" si="7"/>
        <v>0</v>
      </c>
      <c r="Q160" s="19"/>
      <c r="V160" s="19"/>
      <c r="W160" s="19"/>
      <c r="X160" s="19"/>
      <c r="Y160" s="71"/>
      <c r="Z160" s="71"/>
      <c r="AA160" s="71"/>
      <c r="AB160" s="71"/>
    </row>
    <row r="161" spans="4:28" ht="39.950000000000003" customHeight="1">
      <c r="D161" s="154" t="s">
        <v>446</v>
      </c>
      <c r="E161" s="140" t="s">
        <v>447</v>
      </c>
      <c r="F161" s="154" t="s">
        <v>308</v>
      </c>
      <c r="G161" s="204" t="s">
        <v>448</v>
      </c>
      <c r="H161" s="204"/>
      <c r="I161" s="204"/>
      <c r="J161" s="204"/>
      <c r="K161" s="204"/>
      <c r="L161" s="124" t="s">
        <v>126</v>
      </c>
      <c r="M161" s="141">
        <v>10</v>
      </c>
      <c r="N161" s="163">
        <v>0</v>
      </c>
      <c r="O161" s="143">
        <f t="shared" si="6"/>
        <v>0</v>
      </c>
      <c r="P161" s="144">
        <f t="shared" si="7"/>
        <v>0</v>
      </c>
      <c r="Q161" s="19"/>
      <c r="V161" s="19"/>
      <c r="W161" s="19"/>
      <c r="X161" s="19"/>
      <c r="Y161" s="71"/>
      <c r="Z161" s="71"/>
      <c r="AA161" s="71"/>
      <c r="AB161" s="71"/>
    </row>
    <row r="162" spans="4:28" ht="39.950000000000003" customHeight="1">
      <c r="D162" s="154" t="s">
        <v>449</v>
      </c>
      <c r="E162" s="140" t="s">
        <v>350</v>
      </c>
      <c r="F162" s="154" t="s">
        <v>308</v>
      </c>
      <c r="G162" s="204" t="s">
        <v>450</v>
      </c>
      <c r="H162" s="204"/>
      <c r="I162" s="204"/>
      <c r="J162" s="204"/>
      <c r="K162" s="204"/>
      <c r="L162" s="124" t="s">
        <v>310</v>
      </c>
      <c r="M162" s="141">
        <v>3</v>
      </c>
      <c r="N162" s="163">
        <v>0</v>
      </c>
      <c r="O162" s="143">
        <f t="shared" si="6"/>
        <v>0</v>
      </c>
      <c r="P162" s="144">
        <f t="shared" si="7"/>
        <v>0</v>
      </c>
      <c r="Q162" s="19"/>
      <c r="V162" s="19"/>
      <c r="W162" s="19"/>
      <c r="X162" s="19"/>
      <c r="Y162" s="71"/>
      <c r="Z162" s="71"/>
      <c r="AA162" s="71"/>
      <c r="AB162" s="71"/>
    </row>
    <row r="163" spans="4:28" ht="39.950000000000003" customHeight="1">
      <c r="D163" s="154" t="s">
        <v>451</v>
      </c>
      <c r="E163" s="140" t="s">
        <v>452</v>
      </c>
      <c r="F163" s="154" t="s">
        <v>308</v>
      </c>
      <c r="G163" s="204" t="s">
        <v>453</v>
      </c>
      <c r="H163" s="204"/>
      <c r="I163" s="204"/>
      <c r="J163" s="204"/>
      <c r="K163" s="204"/>
      <c r="L163" s="124" t="s">
        <v>454</v>
      </c>
      <c r="M163" s="141">
        <v>1</v>
      </c>
      <c r="N163" s="163">
        <v>0</v>
      </c>
      <c r="O163" s="143">
        <f t="shared" si="6"/>
        <v>0</v>
      </c>
      <c r="P163" s="144">
        <f t="shared" si="7"/>
        <v>0</v>
      </c>
      <c r="Q163" s="19"/>
      <c r="V163" s="19"/>
      <c r="W163" s="19"/>
      <c r="X163" s="19"/>
      <c r="Y163" s="71"/>
      <c r="Z163" s="71"/>
      <c r="AA163" s="71"/>
      <c r="AB163" s="71"/>
    </row>
    <row r="164" spans="4:28" ht="39.950000000000003" customHeight="1">
      <c r="D164" s="154" t="s">
        <v>455</v>
      </c>
      <c r="E164" s="140" t="s">
        <v>456</v>
      </c>
      <c r="F164" s="154" t="s">
        <v>308</v>
      </c>
      <c r="G164" s="204" t="s">
        <v>457</v>
      </c>
      <c r="H164" s="204"/>
      <c r="I164" s="204"/>
      <c r="J164" s="204"/>
      <c r="K164" s="204"/>
      <c r="L164" s="124" t="s">
        <v>458</v>
      </c>
      <c r="M164" s="141">
        <v>1</v>
      </c>
      <c r="N164" s="163">
        <v>0</v>
      </c>
      <c r="O164" s="143">
        <f t="shared" si="6"/>
        <v>0</v>
      </c>
      <c r="P164" s="144">
        <f t="shared" si="7"/>
        <v>0</v>
      </c>
      <c r="Q164" s="19"/>
      <c r="V164" s="19"/>
      <c r="W164" s="19"/>
      <c r="X164" s="19"/>
      <c r="Y164" s="71"/>
      <c r="Z164" s="71"/>
      <c r="AA164" s="71"/>
      <c r="AB164" s="71"/>
    </row>
    <row r="165" spans="4:28" ht="39.950000000000003" customHeight="1">
      <c r="D165" s="154" t="s">
        <v>459</v>
      </c>
      <c r="E165" s="140" t="s">
        <v>460</v>
      </c>
      <c r="F165" s="154" t="s">
        <v>308</v>
      </c>
      <c r="G165" s="204" t="s">
        <v>461</v>
      </c>
      <c r="H165" s="204"/>
      <c r="I165" s="204"/>
      <c r="J165" s="204"/>
      <c r="K165" s="204"/>
      <c r="L165" s="124" t="s">
        <v>310</v>
      </c>
      <c r="M165" s="141">
        <v>2</v>
      </c>
      <c r="N165" s="163">
        <v>0</v>
      </c>
      <c r="O165" s="143">
        <f t="shared" si="6"/>
        <v>0</v>
      </c>
      <c r="P165" s="144">
        <f t="shared" si="7"/>
        <v>0</v>
      </c>
      <c r="Q165" s="19"/>
      <c r="V165" s="19"/>
      <c r="W165" s="19"/>
      <c r="X165" s="19"/>
      <c r="Y165" s="71"/>
      <c r="Z165" s="71"/>
      <c r="AA165" s="71"/>
      <c r="AB165" s="71"/>
    </row>
    <row r="166" spans="4:28" ht="39.950000000000003" customHeight="1">
      <c r="D166" s="154" t="s">
        <v>462</v>
      </c>
      <c r="E166" s="140" t="s">
        <v>463</v>
      </c>
      <c r="F166" s="154" t="s">
        <v>308</v>
      </c>
      <c r="G166" s="204" t="s">
        <v>464</v>
      </c>
      <c r="H166" s="204"/>
      <c r="I166" s="204"/>
      <c r="J166" s="204"/>
      <c r="K166" s="204"/>
      <c r="L166" s="124" t="s">
        <v>310</v>
      </c>
      <c r="M166" s="141">
        <v>1</v>
      </c>
      <c r="N166" s="163">
        <v>0</v>
      </c>
      <c r="O166" s="143">
        <f t="shared" si="6"/>
        <v>0</v>
      </c>
      <c r="P166" s="144">
        <f t="shared" si="7"/>
        <v>0</v>
      </c>
      <c r="Q166" s="19"/>
      <c r="V166" s="19"/>
      <c r="W166" s="19"/>
      <c r="X166" s="19"/>
      <c r="Y166" s="71"/>
      <c r="Z166" s="71"/>
      <c r="AA166" s="71"/>
      <c r="AB166" s="71"/>
    </row>
    <row r="167" spans="4:28" ht="39.950000000000003" customHeight="1">
      <c r="D167" s="154" t="s">
        <v>465</v>
      </c>
      <c r="E167" s="140" t="s">
        <v>466</v>
      </c>
      <c r="F167" s="124" t="s">
        <v>390</v>
      </c>
      <c r="G167" s="204" t="s">
        <v>467</v>
      </c>
      <c r="H167" s="204"/>
      <c r="I167" s="204"/>
      <c r="J167" s="204"/>
      <c r="K167" s="204"/>
      <c r="L167" s="124" t="s">
        <v>310</v>
      </c>
      <c r="M167" s="141">
        <v>1</v>
      </c>
      <c r="N167" s="163">
        <v>0</v>
      </c>
      <c r="O167" s="143">
        <f t="shared" si="6"/>
        <v>0</v>
      </c>
      <c r="P167" s="144">
        <f t="shared" si="7"/>
        <v>0</v>
      </c>
      <c r="Q167" s="19"/>
      <c r="V167" s="19"/>
      <c r="W167" s="19"/>
      <c r="X167" s="19"/>
      <c r="Y167" s="71"/>
      <c r="Z167" s="71"/>
      <c r="AA167" s="71"/>
      <c r="AB167" s="71"/>
    </row>
    <row r="168" spans="4:28" ht="39.950000000000003" customHeight="1">
      <c r="D168" s="154" t="s">
        <v>468</v>
      </c>
      <c r="E168" s="140" t="s">
        <v>469</v>
      </c>
      <c r="F168" s="124" t="s">
        <v>390</v>
      </c>
      <c r="G168" s="204" t="s">
        <v>470</v>
      </c>
      <c r="H168" s="204"/>
      <c r="I168" s="204"/>
      <c r="J168" s="204"/>
      <c r="K168" s="204"/>
      <c r="L168" s="124" t="s">
        <v>173</v>
      </c>
      <c r="M168" s="141">
        <v>3</v>
      </c>
      <c r="N168" s="163">
        <v>0</v>
      </c>
      <c r="O168" s="143">
        <f t="shared" si="6"/>
        <v>0</v>
      </c>
      <c r="P168" s="144">
        <f t="shared" si="7"/>
        <v>0</v>
      </c>
      <c r="Q168" s="19"/>
      <c r="V168" s="19"/>
      <c r="W168" s="19"/>
      <c r="X168" s="19"/>
      <c r="Y168" s="71"/>
      <c r="Z168" s="71"/>
      <c r="AA168" s="71"/>
      <c r="AB168" s="71"/>
    </row>
    <row r="169" spans="4:28" ht="39.950000000000003" customHeight="1">
      <c r="D169" s="154" t="s">
        <v>471</v>
      </c>
      <c r="E169" s="140" t="s">
        <v>472</v>
      </c>
      <c r="F169" s="124" t="s">
        <v>390</v>
      </c>
      <c r="G169" s="204" t="s">
        <v>473</v>
      </c>
      <c r="H169" s="204"/>
      <c r="I169" s="204"/>
      <c r="J169" s="204"/>
      <c r="K169" s="204"/>
      <c r="L169" s="124" t="s">
        <v>310</v>
      </c>
      <c r="M169" s="141">
        <v>1</v>
      </c>
      <c r="N169" s="163">
        <v>0</v>
      </c>
      <c r="O169" s="143">
        <f t="shared" si="6"/>
        <v>0</v>
      </c>
      <c r="P169" s="144">
        <f t="shared" si="7"/>
        <v>0</v>
      </c>
      <c r="Q169" s="19"/>
      <c r="V169" s="19"/>
      <c r="W169" s="19"/>
      <c r="X169" s="19"/>
      <c r="Y169" s="71"/>
      <c r="Z169" s="71"/>
      <c r="AA169" s="71"/>
      <c r="AB169" s="71"/>
    </row>
    <row r="170" spans="4:28" ht="39.950000000000003" customHeight="1">
      <c r="D170" s="154" t="s">
        <v>474</v>
      </c>
      <c r="E170" s="140" t="s">
        <v>475</v>
      </c>
      <c r="F170" s="154" t="s">
        <v>308</v>
      </c>
      <c r="G170" s="204" t="s">
        <v>476</v>
      </c>
      <c r="H170" s="204"/>
      <c r="I170" s="204"/>
      <c r="J170" s="204"/>
      <c r="K170" s="204"/>
      <c r="L170" s="124" t="s">
        <v>477</v>
      </c>
      <c r="M170" s="141">
        <v>84</v>
      </c>
      <c r="N170" s="185">
        <v>0</v>
      </c>
      <c r="O170" s="143">
        <f t="shared" si="6"/>
        <v>0</v>
      </c>
      <c r="P170" s="144">
        <f t="shared" si="7"/>
        <v>0</v>
      </c>
      <c r="Q170" s="19"/>
      <c r="V170" s="19"/>
      <c r="W170" s="19"/>
      <c r="X170" s="19"/>
      <c r="Y170" s="71"/>
      <c r="Z170" s="71"/>
      <c r="AA170" s="71"/>
      <c r="AB170" s="71"/>
    </row>
    <row r="171" spans="4:28" ht="39.950000000000003" customHeight="1">
      <c r="D171" s="154" t="s">
        <v>478</v>
      </c>
      <c r="E171" s="140" t="s">
        <v>479</v>
      </c>
      <c r="F171" s="154" t="s">
        <v>308</v>
      </c>
      <c r="G171" s="204" t="s">
        <v>480</v>
      </c>
      <c r="H171" s="204"/>
      <c r="I171" s="204"/>
      <c r="J171" s="204"/>
      <c r="K171" s="204"/>
      <c r="L171" s="124" t="s">
        <v>477</v>
      </c>
      <c r="M171" s="141">
        <v>64</v>
      </c>
      <c r="N171" s="163">
        <v>0</v>
      </c>
      <c r="O171" s="143">
        <f t="shared" si="6"/>
        <v>0</v>
      </c>
      <c r="P171" s="144">
        <f t="shared" si="7"/>
        <v>0</v>
      </c>
      <c r="Q171" s="19"/>
      <c r="V171" s="19"/>
      <c r="W171" s="19"/>
      <c r="X171" s="19"/>
      <c r="Y171" s="71"/>
      <c r="Z171" s="71"/>
      <c r="AA171" s="71"/>
      <c r="AB171" s="71"/>
    </row>
    <row r="172" spans="4:28" ht="39.950000000000003" customHeight="1">
      <c r="D172" s="154" t="s">
        <v>481</v>
      </c>
      <c r="E172" s="140" t="s">
        <v>482</v>
      </c>
      <c r="F172" s="154" t="s">
        <v>308</v>
      </c>
      <c r="G172" s="204" t="s">
        <v>483</v>
      </c>
      <c r="H172" s="204"/>
      <c r="I172" s="204"/>
      <c r="J172" s="204"/>
      <c r="K172" s="204"/>
      <c r="L172" s="124" t="s">
        <v>477</v>
      </c>
      <c r="M172" s="141">
        <v>23</v>
      </c>
      <c r="N172" s="163">
        <v>0</v>
      </c>
      <c r="O172" s="143">
        <f t="shared" si="6"/>
        <v>0</v>
      </c>
      <c r="P172" s="144">
        <f t="shared" si="7"/>
        <v>0</v>
      </c>
      <c r="Q172" s="19"/>
      <c r="V172" s="19"/>
      <c r="W172" s="19"/>
      <c r="X172" s="19"/>
      <c r="Y172" s="71"/>
      <c r="Z172" s="71"/>
      <c r="AA172" s="71"/>
      <c r="AB172" s="71"/>
    </row>
    <row r="173" spans="4:28" ht="39.950000000000003" customHeight="1">
      <c r="D173" s="154" t="s">
        <v>484</v>
      </c>
      <c r="E173" s="140" t="s">
        <v>485</v>
      </c>
      <c r="F173" s="154" t="s">
        <v>308</v>
      </c>
      <c r="G173" s="204" t="s">
        <v>486</v>
      </c>
      <c r="H173" s="204"/>
      <c r="I173" s="204"/>
      <c r="J173" s="204"/>
      <c r="K173" s="204"/>
      <c r="L173" s="124" t="s">
        <v>310</v>
      </c>
      <c r="M173" s="141">
        <v>24</v>
      </c>
      <c r="N173" s="163">
        <v>0</v>
      </c>
      <c r="O173" s="143">
        <f t="shared" si="6"/>
        <v>0</v>
      </c>
      <c r="P173" s="144">
        <f t="shared" si="7"/>
        <v>0</v>
      </c>
      <c r="Q173" s="19"/>
      <c r="V173" s="19"/>
      <c r="W173" s="19"/>
      <c r="X173" s="19"/>
      <c r="Y173" s="71"/>
      <c r="Z173" s="71"/>
      <c r="AA173" s="71"/>
      <c r="AB173" s="71"/>
    </row>
    <row r="174" spans="4:28" ht="39.950000000000003" customHeight="1">
      <c r="D174" s="154" t="s">
        <v>487</v>
      </c>
      <c r="E174" s="140" t="s">
        <v>488</v>
      </c>
      <c r="F174" s="154" t="s">
        <v>308</v>
      </c>
      <c r="G174" s="204" t="s">
        <v>489</v>
      </c>
      <c r="H174" s="204"/>
      <c r="I174" s="204"/>
      <c r="J174" s="204"/>
      <c r="K174" s="204"/>
      <c r="L174" s="124" t="s">
        <v>173</v>
      </c>
      <c r="M174" s="141">
        <v>170</v>
      </c>
      <c r="N174" s="163">
        <v>0</v>
      </c>
      <c r="O174" s="143">
        <f t="shared" si="6"/>
        <v>0</v>
      </c>
      <c r="P174" s="144">
        <f t="shared" si="7"/>
        <v>0</v>
      </c>
      <c r="Q174" s="19"/>
      <c r="V174" s="19"/>
      <c r="W174" s="19"/>
      <c r="X174" s="19"/>
      <c r="Y174" s="71"/>
      <c r="Z174" s="71"/>
      <c r="AA174" s="71"/>
      <c r="AB174" s="71"/>
    </row>
    <row r="175" spans="4:28" ht="39.950000000000003" customHeight="1">
      <c r="D175" s="154" t="s">
        <v>490</v>
      </c>
      <c r="E175" s="140" t="s">
        <v>491</v>
      </c>
      <c r="F175" s="154" t="s">
        <v>308</v>
      </c>
      <c r="G175" s="204" t="s">
        <v>492</v>
      </c>
      <c r="H175" s="204"/>
      <c r="I175" s="204"/>
      <c r="J175" s="204"/>
      <c r="K175" s="204"/>
      <c r="L175" s="124" t="s">
        <v>173</v>
      </c>
      <c r="M175" s="141">
        <v>1380</v>
      </c>
      <c r="N175" s="163">
        <v>0</v>
      </c>
      <c r="O175" s="143">
        <f t="shared" si="6"/>
        <v>0</v>
      </c>
      <c r="P175" s="144">
        <f t="shared" si="7"/>
        <v>0</v>
      </c>
      <c r="Q175" s="19"/>
      <c r="V175" s="19"/>
      <c r="W175" s="19"/>
      <c r="X175" s="19"/>
      <c r="Y175" s="71"/>
      <c r="Z175" s="71"/>
      <c r="AA175" s="71"/>
      <c r="AB175" s="71"/>
    </row>
    <row r="176" spans="4:28" ht="39.950000000000003" customHeight="1">
      <c r="D176" s="154" t="s">
        <v>493</v>
      </c>
      <c r="E176" s="140" t="s">
        <v>494</v>
      </c>
      <c r="F176" s="154" t="s">
        <v>308</v>
      </c>
      <c r="G176" s="204" t="s">
        <v>495</v>
      </c>
      <c r="H176" s="204"/>
      <c r="I176" s="204"/>
      <c r="J176" s="204"/>
      <c r="K176" s="204"/>
      <c r="L176" s="124" t="s">
        <v>173</v>
      </c>
      <c r="M176" s="141">
        <v>400</v>
      </c>
      <c r="N176" s="163">
        <v>0</v>
      </c>
      <c r="O176" s="143">
        <f t="shared" si="6"/>
        <v>0</v>
      </c>
      <c r="P176" s="144">
        <f t="shared" si="7"/>
        <v>0</v>
      </c>
      <c r="Q176" s="19"/>
      <c r="V176" s="19"/>
      <c r="W176" s="19"/>
      <c r="X176" s="19"/>
      <c r="Y176" s="71"/>
      <c r="Z176" s="71"/>
      <c r="AA176" s="71"/>
      <c r="AB176" s="71"/>
    </row>
    <row r="177" spans="2:28" ht="21.75" customHeight="1">
      <c r="B177" s="44" t="s">
        <v>54</v>
      </c>
      <c r="D177" s="122">
        <v>5</v>
      </c>
      <c r="E177" s="124"/>
      <c r="F177" s="124"/>
      <c r="G177" s="125" t="s">
        <v>496</v>
      </c>
      <c r="H177" s="125"/>
      <c r="I177" s="125"/>
      <c r="J177" s="125"/>
      <c r="K177" s="125"/>
      <c r="L177" s="124"/>
      <c r="M177" s="126"/>
      <c r="N177" s="163"/>
      <c r="O177" s="174">
        <f>SUBTOTAL(9,O178:O199)</f>
        <v>0</v>
      </c>
      <c r="P177" s="174">
        <f>SUBTOTAL(9,P178:P199)</f>
        <v>0</v>
      </c>
      <c r="Q177" s="19"/>
      <c r="R177" s="1">
        <f>O177*1.2353</f>
        <v>0</v>
      </c>
      <c r="V177" s="19"/>
      <c r="W177" s="19"/>
      <c r="X177" s="19"/>
      <c r="Y177" s="71"/>
      <c r="Z177" s="71"/>
      <c r="AA177" s="71"/>
      <c r="AB177" s="71"/>
    </row>
    <row r="178" spans="2:28" ht="26.25" customHeight="1">
      <c r="D178" s="122" t="s">
        <v>497</v>
      </c>
      <c r="E178" s="124" t="s">
        <v>498</v>
      </c>
      <c r="F178" s="154" t="s">
        <v>141</v>
      </c>
      <c r="G178" s="206" t="s">
        <v>499</v>
      </c>
      <c r="H178" s="207" t="s">
        <v>146</v>
      </c>
      <c r="I178" s="207"/>
      <c r="J178" s="207" t="s">
        <v>146</v>
      </c>
      <c r="K178" s="208" t="s">
        <v>146</v>
      </c>
      <c r="L178" s="124" t="s">
        <v>500</v>
      </c>
      <c r="M178" s="184">
        <v>519.01</v>
      </c>
      <c r="N178" s="163">
        <v>0</v>
      </c>
      <c r="O178" s="143">
        <f t="shared" ref="O178:O199" si="8">M178*N178</f>
        <v>0</v>
      </c>
      <c r="P178" s="144">
        <f t="shared" si="7"/>
        <v>0</v>
      </c>
      <c r="Q178" s="19"/>
      <c r="R178" s="44"/>
      <c r="S178" s="134"/>
      <c r="T178" s="209"/>
      <c r="U178" s="44"/>
      <c r="V178" s="71"/>
      <c r="W178" s="71"/>
      <c r="X178" s="71"/>
      <c r="Y178" s="71"/>
      <c r="Z178" s="71"/>
      <c r="AA178" s="71"/>
      <c r="AB178" s="71"/>
    </row>
    <row r="179" spans="2:28" ht="24" customHeight="1">
      <c r="D179" s="122" t="s">
        <v>501</v>
      </c>
      <c r="E179" s="210" t="s">
        <v>502</v>
      </c>
      <c r="F179" s="210" t="s">
        <v>60</v>
      </c>
      <c r="G179" s="159" t="s">
        <v>503</v>
      </c>
      <c r="H179" s="160"/>
      <c r="I179" s="160"/>
      <c r="J179" s="160"/>
      <c r="K179" s="161"/>
      <c r="L179" s="124" t="s">
        <v>62</v>
      </c>
      <c r="M179" s="184">
        <v>276.82</v>
      </c>
      <c r="N179" s="163">
        <v>0</v>
      </c>
      <c r="O179" s="143">
        <f t="shared" si="8"/>
        <v>0</v>
      </c>
      <c r="P179" s="144">
        <f t="shared" si="7"/>
        <v>0</v>
      </c>
      <c r="Q179" s="19"/>
      <c r="R179" s="44"/>
      <c r="S179" s="134"/>
      <c r="T179" s="209"/>
      <c r="U179" s="44"/>
      <c r="V179" s="71"/>
      <c r="W179" s="71"/>
      <c r="X179" s="71"/>
      <c r="Y179" s="71"/>
      <c r="Z179" s="71"/>
      <c r="AA179" s="71"/>
      <c r="AB179" s="71"/>
    </row>
    <row r="180" spans="2:28" ht="28.5" customHeight="1">
      <c r="D180" s="122" t="s">
        <v>504</v>
      </c>
      <c r="E180" s="124" t="s">
        <v>505</v>
      </c>
      <c r="F180" s="124" t="s">
        <v>60</v>
      </c>
      <c r="G180" s="159" t="s">
        <v>506</v>
      </c>
      <c r="H180" s="160"/>
      <c r="I180" s="160"/>
      <c r="J180" s="160"/>
      <c r="K180" s="161"/>
      <c r="L180" s="124" t="s">
        <v>500</v>
      </c>
      <c r="M180" s="184">
        <v>27.68</v>
      </c>
      <c r="N180" s="163">
        <v>0</v>
      </c>
      <c r="O180" s="143">
        <f t="shared" si="8"/>
        <v>0</v>
      </c>
      <c r="P180" s="144">
        <f t="shared" si="7"/>
        <v>0</v>
      </c>
      <c r="Q180" s="19"/>
      <c r="R180" s="44"/>
      <c r="S180" s="134"/>
      <c r="T180" s="209"/>
      <c r="U180" s="44"/>
      <c r="V180" s="71"/>
      <c r="W180" s="71"/>
      <c r="X180" s="71"/>
      <c r="Y180" s="71"/>
      <c r="Z180" s="71"/>
      <c r="AA180" s="71"/>
      <c r="AB180" s="71"/>
    </row>
    <row r="181" spans="2:28" ht="28.5" customHeight="1">
      <c r="D181" s="122" t="s">
        <v>507</v>
      </c>
      <c r="E181" s="175" t="s">
        <v>508</v>
      </c>
      <c r="F181" s="124" t="s">
        <v>60</v>
      </c>
      <c r="G181" s="159" t="s">
        <v>509</v>
      </c>
      <c r="H181" s="160"/>
      <c r="I181" s="160"/>
      <c r="J181" s="160"/>
      <c r="K181" s="161"/>
      <c r="L181" s="175" t="s">
        <v>126</v>
      </c>
      <c r="M181" s="184">
        <v>11</v>
      </c>
      <c r="N181" s="163">
        <v>0</v>
      </c>
      <c r="O181" s="143">
        <f t="shared" si="8"/>
        <v>0</v>
      </c>
      <c r="P181" s="144">
        <f t="shared" si="7"/>
        <v>0</v>
      </c>
      <c r="Q181" s="19"/>
      <c r="R181" s="44"/>
      <c r="S181" s="134"/>
      <c r="T181" s="209"/>
      <c r="U181" s="44"/>
      <c r="V181" s="71"/>
      <c r="W181" s="71"/>
      <c r="X181" s="71"/>
      <c r="Y181" s="71"/>
      <c r="Z181" s="71"/>
      <c r="AA181" s="71"/>
      <c r="AB181" s="71"/>
    </row>
    <row r="182" spans="2:28" ht="28.5" customHeight="1">
      <c r="D182" s="122" t="s">
        <v>510</v>
      </c>
      <c r="E182" s="175" t="s">
        <v>511</v>
      </c>
      <c r="F182" s="124" t="s">
        <v>60</v>
      </c>
      <c r="G182" s="159" t="s">
        <v>512</v>
      </c>
      <c r="H182" s="160"/>
      <c r="I182" s="160"/>
      <c r="J182" s="160"/>
      <c r="K182" s="161"/>
      <c r="L182" s="175" t="s">
        <v>126</v>
      </c>
      <c r="M182" s="184">
        <v>11</v>
      </c>
      <c r="N182" s="163">
        <v>0</v>
      </c>
      <c r="O182" s="143">
        <f t="shared" si="8"/>
        <v>0</v>
      </c>
      <c r="P182" s="144">
        <f t="shared" si="7"/>
        <v>0</v>
      </c>
      <c r="Q182" s="19"/>
      <c r="R182" s="44"/>
      <c r="S182" s="134"/>
      <c r="T182" s="209"/>
      <c r="U182" s="44"/>
      <c r="V182" s="71"/>
      <c r="W182" s="71"/>
      <c r="X182" s="71"/>
      <c r="Y182" s="71"/>
      <c r="Z182" s="71"/>
      <c r="AA182" s="71"/>
      <c r="AB182" s="71"/>
    </row>
    <row r="183" spans="2:28" ht="28.5" customHeight="1">
      <c r="D183" s="122" t="s">
        <v>513</v>
      </c>
      <c r="E183" s="148" t="s">
        <v>514</v>
      </c>
      <c r="F183" s="154" t="s">
        <v>141</v>
      </c>
      <c r="G183" s="211" t="s">
        <v>515</v>
      </c>
      <c r="H183" s="212"/>
      <c r="I183" s="212"/>
      <c r="J183" s="212"/>
      <c r="K183" s="213"/>
      <c r="L183" s="148" t="s">
        <v>126</v>
      </c>
      <c r="M183" s="184">
        <v>182.1</v>
      </c>
      <c r="N183" s="185">
        <v>0</v>
      </c>
      <c r="O183" s="214">
        <f t="shared" si="8"/>
        <v>0</v>
      </c>
      <c r="P183" s="144">
        <f t="shared" si="7"/>
        <v>0</v>
      </c>
      <c r="Q183" s="19"/>
      <c r="R183" s="44" t="s">
        <v>173</v>
      </c>
      <c r="S183" s="134"/>
      <c r="T183" s="209"/>
      <c r="U183" s="44"/>
      <c r="V183" s="71"/>
      <c r="W183" s="71"/>
      <c r="X183" s="71"/>
      <c r="Y183" s="71"/>
      <c r="Z183" s="71"/>
      <c r="AA183" s="71"/>
      <c r="AB183" s="71"/>
    </row>
    <row r="184" spans="2:28" ht="24" customHeight="1">
      <c r="D184" s="122" t="s">
        <v>516</v>
      </c>
      <c r="E184" s="124" t="s">
        <v>517</v>
      </c>
      <c r="F184" s="154" t="s">
        <v>141</v>
      </c>
      <c r="G184" s="159" t="s">
        <v>518</v>
      </c>
      <c r="H184" s="160"/>
      <c r="I184" s="160"/>
      <c r="J184" s="160"/>
      <c r="K184" s="161"/>
      <c r="L184" s="124" t="s">
        <v>126</v>
      </c>
      <c r="M184" s="184">
        <v>182.1</v>
      </c>
      <c r="N184" s="163">
        <v>0</v>
      </c>
      <c r="O184" s="143">
        <f t="shared" si="8"/>
        <v>0</v>
      </c>
      <c r="P184" s="144">
        <f t="shared" si="7"/>
        <v>0</v>
      </c>
      <c r="Q184" s="19"/>
      <c r="R184" s="44" t="s">
        <v>173</v>
      </c>
      <c r="S184" s="134"/>
      <c r="T184" s="209"/>
      <c r="U184" s="44"/>
      <c r="V184" s="71"/>
      <c r="W184" s="71"/>
      <c r="X184" s="71"/>
      <c r="Y184" s="71"/>
      <c r="Z184" s="71"/>
      <c r="AA184" s="71"/>
      <c r="AB184" s="71"/>
    </row>
    <row r="185" spans="2:28" s="1" customFormat="1" ht="35.25" customHeight="1">
      <c r="D185" s="122" t="s">
        <v>519</v>
      </c>
      <c r="E185" s="148" t="s">
        <v>520</v>
      </c>
      <c r="F185" s="154" t="s">
        <v>141</v>
      </c>
      <c r="G185" s="211" t="s">
        <v>521</v>
      </c>
      <c r="H185" s="212"/>
      <c r="I185" s="212"/>
      <c r="J185" s="212"/>
      <c r="K185" s="213"/>
      <c r="L185" s="148" t="s">
        <v>126</v>
      </c>
      <c r="M185" s="184">
        <v>83.4</v>
      </c>
      <c r="N185" s="163">
        <v>0</v>
      </c>
      <c r="O185" s="143">
        <f t="shared" si="8"/>
        <v>0</v>
      </c>
      <c r="P185" s="144">
        <f t="shared" si="7"/>
        <v>0</v>
      </c>
      <c r="Q185" s="19"/>
      <c r="S185" s="5"/>
      <c r="T185" s="6"/>
      <c r="V185" s="19"/>
      <c r="W185" s="19"/>
      <c r="X185" s="19"/>
      <c r="Y185" s="19"/>
      <c r="Z185" s="19"/>
      <c r="AA185" s="19"/>
      <c r="AB185" s="19"/>
    </row>
    <row r="186" spans="2:28" ht="24" customHeight="1">
      <c r="D186" s="122" t="s">
        <v>522</v>
      </c>
      <c r="E186" s="124" t="s">
        <v>523</v>
      </c>
      <c r="F186" s="154" t="s">
        <v>141</v>
      </c>
      <c r="G186" s="159" t="s">
        <v>524</v>
      </c>
      <c r="H186" s="160"/>
      <c r="I186" s="160"/>
      <c r="J186" s="160"/>
      <c r="K186" s="161"/>
      <c r="L186" s="124" t="s">
        <v>126</v>
      </c>
      <c r="M186" s="184">
        <v>83.4</v>
      </c>
      <c r="N186" s="163">
        <v>0</v>
      </c>
      <c r="O186" s="143">
        <f t="shared" si="8"/>
        <v>0</v>
      </c>
      <c r="P186" s="144">
        <f t="shared" si="7"/>
        <v>0</v>
      </c>
      <c r="Q186" s="19"/>
      <c r="R186" s="44" t="s">
        <v>173</v>
      </c>
      <c r="S186" s="134"/>
      <c r="T186" s="209"/>
      <c r="U186" s="44"/>
      <c r="V186" s="71"/>
      <c r="W186" s="71"/>
      <c r="X186" s="71"/>
      <c r="Y186" s="71"/>
      <c r="Z186" s="71"/>
      <c r="AA186" s="71"/>
      <c r="AB186" s="71"/>
    </row>
    <row r="187" spans="2:28" s="1" customFormat="1" ht="35.25" customHeight="1">
      <c r="D187" s="122" t="s">
        <v>525</v>
      </c>
      <c r="E187" s="148" t="s">
        <v>526</v>
      </c>
      <c r="F187" s="154" t="s">
        <v>141</v>
      </c>
      <c r="G187" s="211" t="s">
        <v>527</v>
      </c>
      <c r="H187" s="212"/>
      <c r="I187" s="212"/>
      <c r="J187" s="212"/>
      <c r="K187" s="213"/>
      <c r="L187" s="148" t="s">
        <v>126</v>
      </c>
      <c r="M187" s="184">
        <v>54.5</v>
      </c>
      <c r="N187" s="163">
        <v>0</v>
      </c>
      <c r="O187" s="143">
        <f t="shared" si="8"/>
        <v>0</v>
      </c>
      <c r="P187" s="144">
        <f t="shared" si="7"/>
        <v>0</v>
      </c>
      <c r="Q187" s="19"/>
      <c r="S187" s="5"/>
      <c r="T187" s="6"/>
      <c r="V187" s="19"/>
      <c r="W187" s="19"/>
      <c r="X187" s="19"/>
      <c r="Y187" s="19"/>
      <c r="Z187" s="19"/>
      <c r="AA187" s="19"/>
      <c r="AB187" s="19"/>
    </row>
    <row r="188" spans="2:28" ht="24" customHeight="1">
      <c r="D188" s="122" t="s">
        <v>528</v>
      </c>
      <c r="E188" s="124" t="s">
        <v>529</v>
      </c>
      <c r="F188" s="154" t="s">
        <v>141</v>
      </c>
      <c r="G188" s="159" t="s">
        <v>530</v>
      </c>
      <c r="H188" s="160"/>
      <c r="I188" s="160"/>
      <c r="J188" s="160"/>
      <c r="K188" s="161"/>
      <c r="L188" s="124" t="s">
        <v>126</v>
      </c>
      <c r="M188" s="184">
        <v>54.5</v>
      </c>
      <c r="N188" s="163">
        <v>0</v>
      </c>
      <c r="O188" s="143">
        <f t="shared" si="8"/>
        <v>0</v>
      </c>
      <c r="P188" s="144">
        <f t="shared" si="7"/>
        <v>0</v>
      </c>
      <c r="Q188" s="19"/>
      <c r="R188" s="44" t="s">
        <v>173</v>
      </c>
      <c r="S188" s="134"/>
      <c r="T188" s="209"/>
      <c r="U188" s="44"/>
      <c r="V188" s="71"/>
      <c r="W188" s="71"/>
      <c r="X188" s="71"/>
      <c r="Y188" s="71"/>
      <c r="Z188" s="71"/>
      <c r="AA188" s="71"/>
      <c r="AB188" s="71"/>
    </row>
    <row r="189" spans="2:28" ht="24" customHeight="1">
      <c r="D189" s="122" t="s">
        <v>531</v>
      </c>
      <c r="E189" s="124" t="s">
        <v>532</v>
      </c>
      <c r="F189" s="154" t="s">
        <v>141</v>
      </c>
      <c r="G189" s="159" t="s">
        <v>533</v>
      </c>
      <c r="H189" s="160"/>
      <c r="I189" s="160"/>
      <c r="J189" s="160"/>
      <c r="K189" s="161"/>
      <c r="L189" s="124" t="s">
        <v>500</v>
      </c>
      <c r="M189" s="184">
        <v>68.66</v>
      </c>
      <c r="N189" s="163">
        <v>0</v>
      </c>
      <c r="O189" s="143">
        <f t="shared" si="8"/>
        <v>0</v>
      </c>
      <c r="P189" s="144">
        <f t="shared" ref="P189:P209" si="9">O189*1.2353</f>
        <v>0</v>
      </c>
      <c r="Q189" s="19"/>
      <c r="R189" s="44"/>
      <c r="S189" s="134"/>
      <c r="T189" s="209"/>
      <c r="U189" s="44"/>
      <c r="V189" s="71"/>
      <c r="W189" s="71"/>
      <c r="X189" s="71"/>
      <c r="Y189" s="71"/>
      <c r="Z189" s="71"/>
      <c r="AA189" s="71"/>
      <c r="AB189" s="71"/>
    </row>
    <row r="190" spans="2:28" ht="24" customHeight="1">
      <c r="D190" s="122" t="s">
        <v>534</v>
      </c>
      <c r="E190" s="124" t="s">
        <v>535</v>
      </c>
      <c r="F190" s="154" t="s">
        <v>141</v>
      </c>
      <c r="G190" s="159" t="s">
        <v>536</v>
      </c>
      <c r="H190" s="160"/>
      <c r="I190" s="160"/>
      <c r="J190" s="160"/>
      <c r="K190" s="161"/>
      <c r="L190" s="124" t="s">
        <v>126</v>
      </c>
      <c r="M190" s="184">
        <v>10</v>
      </c>
      <c r="N190" s="163">
        <v>0</v>
      </c>
      <c r="O190" s="143">
        <f t="shared" si="8"/>
        <v>0</v>
      </c>
      <c r="P190" s="144">
        <f t="shared" si="9"/>
        <v>0</v>
      </c>
      <c r="Q190" s="19"/>
      <c r="R190" s="44"/>
      <c r="S190" s="134"/>
      <c r="T190" s="209"/>
      <c r="U190" s="44"/>
      <c r="V190" s="71"/>
      <c r="W190" s="71"/>
      <c r="X190" s="71"/>
      <c r="Y190" s="71"/>
      <c r="Z190" s="71"/>
      <c r="AA190" s="71"/>
      <c r="AB190" s="71"/>
    </row>
    <row r="191" spans="2:28" ht="24" customHeight="1">
      <c r="D191" s="122" t="s">
        <v>537</v>
      </c>
      <c r="E191" s="124" t="s">
        <v>538</v>
      </c>
      <c r="F191" s="154" t="s">
        <v>60</v>
      </c>
      <c r="G191" s="159" t="s">
        <v>539</v>
      </c>
      <c r="H191" s="160"/>
      <c r="I191" s="160"/>
      <c r="J191" s="160"/>
      <c r="K191" s="161"/>
      <c r="L191" s="124" t="s">
        <v>126</v>
      </c>
      <c r="M191" s="184">
        <v>128.5</v>
      </c>
      <c r="N191" s="163">
        <v>0</v>
      </c>
      <c r="O191" s="143">
        <f t="shared" si="8"/>
        <v>0</v>
      </c>
      <c r="P191" s="144">
        <f t="shared" si="9"/>
        <v>0</v>
      </c>
      <c r="Q191" s="19"/>
      <c r="R191" s="44"/>
      <c r="S191" s="134"/>
      <c r="T191" s="209"/>
      <c r="U191" s="44"/>
      <c r="V191" s="71"/>
      <c r="W191" s="71"/>
      <c r="X191" s="71"/>
      <c r="Y191" s="71"/>
      <c r="Z191" s="71"/>
      <c r="AA191" s="71"/>
      <c r="AB191" s="71"/>
    </row>
    <row r="192" spans="2:28" ht="24" customHeight="1">
      <c r="D192" s="122" t="s">
        <v>540</v>
      </c>
      <c r="E192" s="124" t="s">
        <v>541</v>
      </c>
      <c r="F192" s="154" t="s">
        <v>60</v>
      </c>
      <c r="G192" s="159" t="s">
        <v>542</v>
      </c>
      <c r="H192" s="160"/>
      <c r="I192" s="160"/>
      <c r="J192" s="160"/>
      <c r="K192" s="161"/>
      <c r="L192" s="124" t="s">
        <v>126</v>
      </c>
      <c r="M192" s="184">
        <v>232.2</v>
      </c>
      <c r="N192" s="163">
        <v>0</v>
      </c>
      <c r="O192" s="143">
        <f t="shared" si="8"/>
        <v>0</v>
      </c>
      <c r="P192" s="144">
        <f t="shared" si="9"/>
        <v>0</v>
      </c>
      <c r="Q192" s="19"/>
      <c r="R192" s="44"/>
      <c r="S192" s="134"/>
      <c r="T192" s="209"/>
      <c r="U192" s="44"/>
      <c r="V192" s="71"/>
      <c r="W192" s="71"/>
      <c r="X192" s="71"/>
      <c r="Y192" s="71"/>
      <c r="Z192" s="71"/>
      <c r="AA192" s="71"/>
      <c r="AB192" s="71"/>
    </row>
    <row r="193" spans="2:28" ht="24" customHeight="1">
      <c r="D193" s="122" t="s">
        <v>543</v>
      </c>
      <c r="E193" s="124" t="s">
        <v>544</v>
      </c>
      <c r="F193" s="154" t="s">
        <v>60</v>
      </c>
      <c r="G193" s="159" t="s">
        <v>545</v>
      </c>
      <c r="H193" s="160"/>
      <c r="I193" s="160"/>
      <c r="J193" s="160"/>
      <c r="K193" s="161"/>
      <c r="L193" s="124" t="s">
        <v>126</v>
      </c>
      <c r="M193" s="184">
        <v>257.5</v>
      </c>
      <c r="N193" s="163">
        <v>0</v>
      </c>
      <c r="O193" s="143">
        <f t="shared" si="8"/>
        <v>0</v>
      </c>
      <c r="P193" s="144">
        <f t="shared" si="9"/>
        <v>0</v>
      </c>
      <c r="Q193" s="19"/>
      <c r="R193" s="44"/>
      <c r="S193" s="134"/>
      <c r="T193" s="209"/>
      <c r="U193" s="44"/>
      <c r="V193" s="71"/>
      <c r="W193" s="71"/>
      <c r="X193" s="71"/>
      <c r="Y193" s="71"/>
      <c r="Z193" s="71"/>
      <c r="AA193" s="71"/>
      <c r="AB193" s="71"/>
    </row>
    <row r="194" spans="2:28" ht="26.25" customHeight="1">
      <c r="D194" s="122" t="s">
        <v>546</v>
      </c>
      <c r="E194" s="124" t="s">
        <v>547</v>
      </c>
      <c r="F194" s="154" t="s">
        <v>141</v>
      </c>
      <c r="G194" s="159" t="s">
        <v>548</v>
      </c>
      <c r="H194" s="160"/>
      <c r="I194" s="160"/>
      <c r="J194" s="160"/>
      <c r="K194" s="161"/>
      <c r="L194" s="124" t="s">
        <v>166</v>
      </c>
      <c r="M194" s="184">
        <v>2</v>
      </c>
      <c r="N194" s="163">
        <v>0</v>
      </c>
      <c r="O194" s="143">
        <f t="shared" si="8"/>
        <v>0</v>
      </c>
      <c r="P194" s="144">
        <f t="shared" si="9"/>
        <v>0</v>
      </c>
      <c r="Q194" s="19"/>
      <c r="R194" s="44"/>
      <c r="S194" s="134"/>
      <c r="T194" s="209"/>
      <c r="U194" s="44"/>
      <c r="V194" s="71"/>
      <c r="W194" s="71"/>
      <c r="X194" s="71"/>
      <c r="Y194" s="71"/>
      <c r="Z194" s="71"/>
      <c r="AA194" s="71"/>
      <c r="AB194" s="71"/>
    </row>
    <row r="195" spans="2:28" ht="33" customHeight="1">
      <c r="D195" s="122" t="s">
        <v>549</v>
      </c>
      <c r="E195" s="124" t="s">
        <v>550</v>
      </c>
      <c r="F195" s="154" t="s">
        <v>141</v>
      </c>
      <c r="G195" s="159" t="s">
        <v>551</v>
      </c>
      <c r="H195" s="160"/>
      <c r="I195" s="160"/>
      <c r="J195" s="160"/>
      <c r="K195" s="161"/>
      <c r="L195" s="124" t="s">
        <v>166</v>
      </c>
      <c r="M195" s="184">
        <v>2</v>
      </c>
      <c r="N195" s="163">
        <v>0</v>
      </c>
      <c r="O195" s="143">
        <f t="shared" si="8"/>
        <v>0</v>
      </c>
      <c r="P195" s="144">
        <f t="shared" si="9"/>
        <v>0</v>
      </c>
      <c r="Q195" s="19"/>
      <c r="R195" s="44"/>
      <c r="S195" s="134"/>
      <c r="T195" s="209"/>
      <c r="U195" s="44"/>
      <c r="V195" s="71"/>
      <c r="W195" s="71"/>
      <c r="X195" s="71"/>
      <c r="Y195" s="71"/>
      <c r="Z195" s="71"/>
      <c r="AA195" s="71"/>
      <c r="AB195" s="71"/>
    </row>
    <row r="196" spans="2:28" ht="33.75" customHeight="1">
      <c r="D196" s="122" t="s">
        <v>552</v>
      </c>
      <c r="E196" s="124" t="s">
        <v>553</v>
      </c>
      <c r="F196" s="154" t="s">
        <v>141</v>
      </c>
      <c r="G196" s="159" t="s">
        <v>554</v>
      </c>
      <c r="H196" s="160"/>
      <c r="I196" s="160"/>
      <c r="J196" s="160"/>
      <c r="K196" s="161"/>
      <c r="L196" s="124" t="s">
        <v>166</v>
      </c>
      <c r="M196" s="184">
        <v>2</v>
      </c>
      <c r="N196" s="163">
        <v>0</v>
      </c>
      <c r="O196" s="143">
        <f t="shared" si="8"/>
        <v>0</v>
      </c>
      <c r="P196" s="144">
        <f t="shared" si="9"/>
        <v>0</v>
      </c>
      <c r="Q196" s="19"/>
      <c r="R196" s="44"/>
      <c r="S196" s="134"/>
      <c r="T196" s="209"/>
      <c r="U196" s="44"/>
      <c r="V196" s="71"/>
      <c r="W196" s="71"/>
      <c r="X196" s="71"/>
      <c r="Y196" s="71"/>
      <c r="Z196" s="71"/>
      <c r="AA196" s="71"/>
      <c r="AB196" s="71"/>
    </row>
    <row r="197" spans="2:28" ht="25.5" customHeight="1">
      <c r="D197" s="122" t="s">
        <v>555</v>
      </c>
      <c r="E197" s="124" t="s">
        <v>556</v>
      </c>
      <c r="F197" s="154" t="s">
        <v>141</v>
      </c>
      <c r="G197" s="159" t="s">
        <v>557</v>
      </c>
      <c r="H197" s="160"/>
      <c r="I197" s="160"/>
      <c r="J197" s="160"/>
      <c r="K197" s="161"/>
      <c r="L197" s="124" t="s">
        <v>126</v>
      </c>
      <c r="M197" s="184">
        <v>2.94</v>
      </c>
      <c r="N197" s="163">
        <v>0</v>
      </c>
      <c r="O197" s="143">
        <f t="shared" si="8"/>
        <v>0</v>
      </c>
      <c r="P197" s="144">
        <f t="shared" si="9"/>
        <v>0</v>
      </c>
      <c r="Q197" s="19"/>
      <c r="R197" s="44"/>
      <c r="S197" s="134"/>
      <c r="T197" s="209"/>
      <c r="U197" s="44"/>
      <c r="V197" s="71"/>
      <c r="W197" s="71"/>
      <c r="X197" s="71"/>
      <c r="Y197" s="71"/>
      <c r="Z197" s="71"/>
      <c r="AA197" s="71"/>
      <c r="AB197" s="71"/>
    </row>
    <row r="198" spans="2:28" ht="24" customHeight="1">
      <c r="D198" s="122" t="s">
        <v>558</v>
      </c>
      <c r="E198" s="124" t="s">
        <v>559</v>
      </c>
      <c r="F198" s="154" t="s">
        <v>141</v>
      </c>
      <c r="G198" s="159" t="s">
        <v>560</v>
      </c>
      <c r="H198" s="160"/>
      <c r="I198" s="160"/>
      <c r="J198" s="160"/>
      <c r="K198" s="161"/>
      <c r="L198" s="124" t="s">
        <v>166</v>
      </c>
      <c r="M198" s="184">
        <v>6</v>
      </c>
      <c r="N198" s="163">
        <v>0</v>
      </c>
      <c r="O198" s="143">
        <f t="shared" si="8"/>
        <v>0</v>
      </c>
      <c r="P198" s="144">
        <f t="shared" si="9"/>
        <v>0</v>
      </c>
      <c r="Q198" s="19"/>
      <c r="R198" s="44"/>
      <c r="S198" s="134"/>
      <c r="T198" s="209"/>
      <c r="U198" s="44"/>
      <c r="V198" s="71"/>
      <c r="W198" s="71"/>
      <c r="X198" s="71"/>
      <c r="Y198" s="71"/>
      <c r="Z198" s="71"/>
      <c r="AA198" s="71"/>
      <c r="AB198" s="71"/>
    </row>
    <row r="199" spans="2:28" ht="27" customHeight="1">
      <c r="D199" s="122" t="s">
        <v>561</v>
      </c>
      <c r="E199" s="124" t="s">
        <v>562</v>
      </c>
      <c r="F199" s="154" t="s">
        <v>141</v>
      </c>
      <c r="G199" s="159" t="s">
        <v>563</v>
      </c>
      <c r="H199" s="160"/>
      <c r="I199" s="160"/>
      <c r="J199" s="160"/>
      <c r="K199" s="161"/>
      <c r="L199" s="124" t="s">
        <v>126</v>
      </c>
      <c r="M199" s="184">
        <v>7</v>
      </c>
      <c r="N199" s="163">
        <v>0</v>
      </c>
      <c r="O199" s="143">
        <f t="shared" si="8"/>
        <v>0</v>
      </c>
      <c r="P199" s="144">
        <f t="shared" si="9"/>
        <v>0</v>
      </c>
      <c r="Q199" s="19"/>
      <c r="R199" s="44"/>
      <c r="S199" s="134"/>
      <c r="T199" s="209"/>
      <c r="U199" s="44"/>
      <c r="V199" s="71"/>
      <c r="W199" s="71"/>
      <c r="X199" s="71"/>
      <c r="Y199" s="71"/>
      <c r="Z199" s="71"/>
      <c r="AA199" s="71"/>
      <c r="AB199" s="71"/>
    </row>
    <row r="200" spans="2:28" ht="25.5" customHeight="1">
      <c r="B200" s="44" t="s">
        <v>54</v>
      </c>
      <c r="D200" s="122">
        <v>6</v>
      </c>
      <c r="E200" s="123"/>
      <c r="F200" s="124"/>
      <c r="G200" s="125" t="s">
        <v>564</v>
      </c>
      <c r="H200" s="125"/>
      <c r="I200" s="125"/>
      <c r="J200" s="125"/>
      <c r="K200" s="125"/>
      <c r="L200" s="124"/>
      <c r="M200" s="126"/>
      <c r="N200" s="127"/>
      <c r="O200" s="127">
        <f>SUBTOTAL(9,O201:O204)</f>
        <v>0</v>
      </c>
      <c r="P200" s="127">
        <f>SUBTOTAL(9,P201:P204)</f>
        <v>0</v>
      </c>
      <c r="Q200" s="19"/>
      <c r="R200" s="1">
        <f>O200*1.2353</f>
        <v>0</v>
      </c>
      <c r="V200" s="19"/>
      <c r="W200" s="19"/>
      <c r="X200" s="19"/>
      <c r="Y200" s="71"/>
      <c r="Z200" s="71"/>
      <c r="AA200" s="71"/>
      <c r="AB200" s="71"/>
    </row>
    <row r="201" spans="2:28" ht="27.75" customHeight="1">
      <c r="D201" s="154" t="s">
        <v>565</v>
      </c>
      <c r="E201" s="124" t="s">
        <v>566</v>
      </c>
      <c r="F201" s="154" t="s">
        <v>141</v>
      </c>
      <c r="G201" s="164" t="s">
        <v>567</v>
      </c>
      <c r="H201" s="165"/>
      <c r="I201" s="165"/>
      <c r="J201" s="165"/>
      <c r="K201" s="165"/>
      <c r="L201" s="124" t="s">
        <v>62</v>
      </c>
      <c r="M201" s="141">
        <v>9000</v>
      </c>
      <c r="N201" s="163">
        <v>0</v>
      </c>
      <c r="O201" s="143">
        <f>M201*N201</f>
        <v>0</v>
      </c>
      <c r="P201" s="144">
        <f t="shared" si="9"/>
        <v>0</v>
      </c>
      <c r="Q201" s="19"/>
      <c r="V201" s="19"/>
      <c r="W201" s="19"/>
      <c r="X201" s="19"/>
      <c r="Y201" s="71"/>
      <c r="Z201" s="71"/>
      <c r="AA201" s="71"/>
      <c r="AB201" s="71"/>
    </row>
    <row r="202" spans="2:28" ht="27" customHeight="1">
      <c r="D202" s="154" t="s">
        <v>568</v>
      </c>
      <c r="E202" s="124" t="s">
        <v>569</v>
      </c>
      <c r="F202" s="154" t="s">
        <v>141</v>
      </c>
      <c r="G202" s="149" t="s">
        <v>570</v>
      </c>
      <c r="H202" s="149"/>
      <c r="I202" s="149"/>
      <c r="J202" s="149"/>
      <c r="K202" s="149"/>
      <c r="L202" s="124" t="s">
        <v>500</v>
      </c>
      <c r="M202" s="141">
        <v>1350</v>
      </c>
      <c r="N202" s="163">
        <v>0</v>
      </c>
      <c r="O202" s="143">
        <f>M202*N202</f>
        <v>0</v>
      </c>
      <c r="P202" s="144">
        <f t="shared" si="9"/>
        <v>0</v>
      </c>
      <c r="Q202" s="19"/>
      <c r="V202" s="19"/>
      <c r="W202" s="19"/>
      <c r="X202" s="19"/>
      <c r="Y202" s="71"/>
      <c r="Z202" s="71"/>
      <c r="AA202" s="71"/>
      <c r="AB202" s="71"/>
    </row>
    <row r="203" spans="2:28" ht="27" customHeight="1">
      <c r="D203" s="154" t="s">
        <v>571</v>
      </c>
      <c r="E203" s="140" t="s">
        <v>572</v>
      </c>
      <c r="F203" s="154" t="s">
        <v>141</v>
      </c>
      <c r="G203" s="204" t="s">
        <v>573</v>
      </c>
      <c r="H203" s="204"/>
      <c r="I203" s="204"/>
      <c r="J203" s="204"/>
      <c r="K203" s="204"/>
      <c r="L203" s="124" t="s">
        <v>500</v>
      </c>
      <c r="M203" s="141">
        <v>900</v>
      </c>
      <c r="N203" s="163">
        <v>0</v>
      </c>
      <c r="O203" s="143">
        <f>M203*N203</f>
        <v>0</v>
      </c>
      <c r="P203" s="144">
        <f t="shared" si="9"/>
        <v>0</v>
      </c>
      <c r="Q203" s="19"/>
      <c r="V203" s="19"/>
      <c r="W203" s="19"/>
      <c r="X203" s="19"/>
      <c r="Y203" s="71"/>
      <c r="Z203" s="71"/>
      <c r="AA203" s="71"/>
      <c r="AB203" s="71"/>
    </row>
    <row r="204" spans="2:28" ht="35.25" customHeight="1">
      <c r="D204" s="154" t="s">
        <v>574</v>
      </c>
      <c r="E204" s="140" t="s">
        <v>575</v>
      </c>
      <c r="F204" s="154" t="s">
        <v>141</v>
      </c>
      <c r="G204" s="204" t="s">
        <v>576</v>
      </c>
      <c r="H204" s="204"/>
      <c r="I204" s="204"/>
      <c r="J204" s="204"/>
      <c r="K204" s="204"/>
      <c r="L204" s="124" t="s">
        <v>126</v>
      </c>
      <c r="M204" s="141">
        <v>321</v>
      </c>
      <c r="N204" s="163">
        <v>0</v>
      </c>
      <c r="O204" s="143">
        <f>M204*N204</f>
        <v>0</v>
      </c>
      <c r="P204" s="144">
        <f t="shared" si="9"/>
        <v>0</v>
      </c>
      <c r="Q204" s="19"/>
      <c r="V204" s="19"/>
      <c r="W204" s="19"/>
      <c r="X204" s="19"/>
      <c r="Y204" s="71"/>
      <c r="Z204" s="71"/>
      <c r="AA204" s="71"/>
      <c r="AB204" s="71"/>
    </row>
    <row r="205" spans="2:28" ht="25.5" customHeight="1">
      <c r="B205" s="44" t="s">
        <v>54</v>
      </c>
      <c r="D205" s="122">
        <v>7</v>
      </c>
      <c r="E205" s="123"/>
      <c r="F205" s="124"/>
      <c r="G205" s="125" t="s">
        <v>577</v>
      </c>
      <c r="H205" s="125"/>
      <c r="I205" s="125"/>
      <c r="J205" s="125"/>
      <c r="K205" s="125"/>
      <c r="L205" s="124"/>
      <c r="M205" s="126"/>
      <c r="N205" s="127"/>
      <c r="O205" s="127">
        <f>O206</f>
        <v>0</v>
      </c>
      <c r="P205" s="127">
        <f>P206</f>
        <v>0</v>
      </c>
      <c r="Q205" s="19"/>
      <c r="R205" s="1">
        <f>O205*1.2353</f>
        <v>0</v>
      </c>
      <c r="V205" s="19"/>
      <c r="W205" s="19"/>
      <c r="X205" s="19"/>
      <c r="Y205" s="71"/>
      <c r="Z205" s="71"/>
      <c r="AA205" s="71"/>
      <c r="AB205" s="71"/>
    </row>
    <row r="206" spans="2:28" ht="25.5" customHeight="1">
      <c r="D206" s="150" t="s">
        <v>578</v>
      </c>
      <c r="E206" s="140" t="s">
        <v>181</v>
      </c>
      <c r="F206" s="150"/>
      <c r="G206" s="155" t="s">
        <v>577</v>
      </c>
      <c r="H206" s="156"/>
      <c r="I206" s="156"/>
      <c r="J206" s="156"/>
      <c r="K206" s="156"/>
      <c r="L206" s="140" t="s">
        <v>166</v>
      </c>
      <c r="M206" s="141">
        <v>1</v>
      </c>
      <c r="N206" s="185">
        <v>0</v>
      </c>
      <c r="O206" s="214">
        <f>M206*N206</f>
        <v>0</v>
      </c>
      <c r="P206" s="144">
        <f t="shared" si="9"/>
        <v>0</v>
      </c>
      <c r="Q206" s="19"/>
      <c r="V206" s="19"/>
      <c r="W206" s="19"/>
      <c r="X206" s="19"/>
      <c r="Y206" s="71"/>
      <c r="Z206" s="71"/>
      <c r="AA206" s="71"/>
      <c r="AB206" s="71"/>
    </row>
    <row r="207" spans="2:28" ht="25.5" customHeight="1">
      <c r="B207" s="44" t="s">
        <v>54</v>
      </c>
      <c r="D207" s="122">
        <v>8</v>
      </c>
      <c r="E207" s="123"/>
      <c r="F207" s="124"/>
      <c r="G207" s="125" t="s">
        <v>579</v>
      </c>
      <c r="H207" s="125"/>
      <c r="I207" s="125"/>
      <c r="J207" s="125"/>
      <c r="K207" s="125"/>
      <c r="L207" s="124"/>
      <c r="M207" s="126"/>
      <c r="N207" s="127"/>
      <c r="O207" s="127">
        <f>SUBTOTAL(9,O208:O209)</f>
        <v>0</v>
      </c>
      <c r="P207" s="127">
        <f>SUBTOTAL(9,P208:P209)</f>
        <v>0</v>
      </c>
      <c r="Q207" s="19"/>
      <c r="R207" s="1">
        <f>O207*1.2353</f>
        <v>0</v>
      </c>
      <c r="V207" s="19"/>
      <c r="W207" s="19"/>
      <c r="X207" s="19"/>
      <c r="Y207" s="71"/>
      <c r="Z207" s="71"/>
      <c r="AA207" s="71"/>
      <c r="AB207" s="71"/>
    </row>
    <row r="208" spans="2:28" ht="36.75" customHeight="1">
      <c r="D208" s="154" t="s">
        <v>580</v>
      </c>
      <c r="E208" s="124" t="s">
        <v>581</v>
      </c>
      <c r="F208" s="124" t="s">
        <v>118</v>
      </c>
      <c r="G208" s="151" t="s">
        <v>582</v>
      </c>
      <c r="H208" s="152"/>
      <c r="I208" s="152"/>
      <c r="J208" s="152"/>
      <c r="K208" s="153"/>
      <c r="L208" s="124" t="s">
        <v>173</v>
      </c>
      <c r="M208" s="141">
        <v>168</v>
      </c>
      <c r="N208" s="163">
        <v>0</v>
      </c>
      <c r="O208" s="143">
        <f>M208*N208</f>
        <v>0</v>
      </c>
      <c r="P208" s="144">
        <f t="shared" si="9"/>
        <v>0</v>
      </c>
      <c r="Q208" s="19"/>
      <c r="V208" s="19"/>
      <c r="W208" s="19"/>
      <c r="X208" s="19"/>
      <c r="Y208" s="71"/>
      <c r="Z208" s="71"/>
      <c r="AA208" s="71"/>
      <c r="AB208" s="71"/>
    </row>
    <row r="209" spans="4:28" ht="26.25" customHeight="1">
      <c r="D209" s="154" t="s">
        <v>583</v>
      </c>
      <c r="E209" s="124" t="s">
        <v>584</v>
      </c>
      <c r="F209" s="124" t="s">
        <v>60</v>
      </c>
      <c r="G209" s="159" t="s">
        <v>585</v>
      </c>
      <c r="H209" s="160"/>
      <c r="I209" s="160"/>
      <c r="J209" s="160"/>
      <c r="K209" s="161"/>
      <c r="L209" s="140" t="s">
        <v>62</v>
      </c>
      <c r="M209" s="141">
        <v>4664</v>
      </c>
      <c r="N209" s="163">
        <v>0</v>
      </c>
      <c r="O209" s="143">
        <f>M209*N209</f>
        <v>0</v>
      </c>
      <c r="P209" s="144">
        <f t="shared" si="9"/>
        <v>0</v>
      </c>
      <c r="Q209" s="19"/>
      <c r="V209" s="19"/>
      <c r="W209" s="19"/>
      <c r="X209" s="19"/>
      <c r="Y209" s="71"/>
      <c r="Z209" s="71"/>
      <c r="AA209" s="71"/>
      <c r="AB209" s="71"/>
    </row>
    <row r="213" spans="4:28">
      <c r="J213" s="215"/>
    </row>
  </sheetData>
  <mergeCells count="218">
    <mergeCell ref="G207:K207"/>
    <mergeCell ref="G208:K208"/>
    <mergeCell ref="G209:K209"/>
    <mergeCell ref="G201:K201"/>
    <mergeCell ref="G202:K202"/>
    <mergeCell ref="G203:K203"/>
    <mergeCell ref="G204:K204"/>
    <mergeCell ref="G205:K205"/>
    <mergeCell ref="G206:K206"/>
    <mergeCell ref="G195:K195"/>
    <mergeCell ref="G196:K196"/>
    <mergeCell ref="G197:K197"/>
    <mergeCell ref="G198:K198"/>
    <mergeCell ref="G199:K199"/>
    <mergeCell ref="G200:K200"/>
    <mergeCell ref="G189:K189"/>
    <mergeCell ref="G190:K190"/>
    <mergeCell ref="G191:K191"/>
    <mergeCell ref="G192:K192"/>
    <mergeCell ref="G193:K193"/>
    <mergeCell ref="G194:K194"/>
    <mergeCell ref="G183:K183"/>
    <mergeCell ref="G184:K184"/>
    <mergeCell ref="G185:K185"/>
    <mergeCell ref="G186:K186"/>
    <mergeCell ref="G187:K187"/>
    <mergeCell ref="G188:K188"/>
    <mergeCell ref="G177:K177"/>
    <mergeCell ref="G178:K178"/>
    <mergeCell ref="G179:K179"/>
    <mergeCell ref="G180:K180"/>
    <mergeCell ref="G181:K181"/>
    <mergeCell ref="G182:K182"/>
    <mergeCell ref="G171:K171"/>
    <mergeCell ref="G172:K172"/>
    <mergeCell ref="G173:K173"/>
    <mergeCell ref="G174:K174"/>
    <mergeCell ref="G175:K175"/>
    <mergeCell ref="G176:K176"/>
    <mergeCell ref="G165:K165"/>
    <mergeCell ref="G166:K166"/>
    <mergeCell ref="G167:K167"/>
    <mergeCell ref="G168:K168"/>
    <mergeCell ref="G169:K169"/>
    <mergeCell ref="G170:K170"/>
    <mergeCell ref="G159:K159"/>
    <mergeCell ref="G160:K160"/>
    <mergeCell ref="G161:K161"/>
    <mergeCell ref="G162:K162"/>
    <mergeCell ref="G163:K163"/>
    <mergeCell ref="G164:K164"/>
    <mergeCell ref="G153:K153"/>
    <mergeCell ref="G154:K154"/>
    <mergeCell ref="G155:K155"/>
    <mergeCell ref="G156:K156"/>
    <mergeCell ref="G157:K157"/>
    <mergeCell ref="G158:K158"/>
    <mergeCell ref="G147:K147"/>
    <mergeCell ref="G148:K148"/>
    <mergeCell ref="G149:K149"/>
    <mergeCell ref="G150:K150"/>
    <mergeCell ref="G151:K151"/>
    <mergeCell ref="G152:K152"/>
    <mergeCell ref="G141:K141"/>
    <mergeCell ref="G142:K142"/>
    <mergeCell ref="G143:K143"/>
    <mergeCell ref="G144:K144"/>
    <mergeCell ref="G145:K145"/>
    <mergeCell ref="G146:K146"/>
    <mergeCell ref="G135:K135"/>
    <mergeCell ref="G136:K136"/>
    <mergeCell ref="G137:K137"/>
    <mergeCell ref="G138:K138"/>
    <mergeCell ref="G139:K139"/>
    <mergeCell ref="G140:K140"/>
    <mergeCell ref="G129:K129"/>
    <mergeCell ref="G130:K130"/>
    <mergeCell ref="G131:K131"/>
    <mergeCell ref="G132:K132"/>
    <mergeCell ref="G133:K133"/>
    <mergeCell ref="G134:K134"/>
    <mergeCell ref="G123:K123"/>
    <mergeCell ref="G124:K124"/>
    <mergeCell ref="G125:K125"/>
    <mergeCell ref="G126:K126"/>
    <mergeCell ref="G127:K127"/>
    <mergeCell ref="G128:K128"/>
    <mergeCell ref="G117:K117"/>
    <mergeCell ref="G118:K118"/>
    <mergeCell ref="G119:K119"/>
    <mergeCell ref="G120:K120"/>
    <mergeCell ref="G121:K121"/>
    <mergeCell ref="G122:K122"/>
    <mergeCell ref="G111:K111"/>
    <mergeCell ref="G112:K112"/>
    <mergeCell ref="G113:K113"/>
    <mergeCell ref="G114:K114"/>
    <mergeCell ref="G115:K115"/>
    <mergeCell ref="G116:K116"/>
    <mergeCell ref="G105:K105"/>
    <mergeCell ref="G106:K106"/>
    <mergeCell ref="G107:K107"/>
    <mergeCell ref="G108:K108"/>
    <mergeCell ref="G109:K109"/>
    <mergeCell ref="G110:K110"/>
    <mergeCell ref="G99:K99"/>
    <mergeCell ref="G100:K100"/>
    <mergeCell ref="G101:K101"/>
    <mergeCell ref="G102:K102"/>
    <mergeCell ref="G103:K103"/>
    <mergeCell ref="G104:K104"/>
    <mergeCell ref="G93:K93"/>
    <mergeCell ref="G94:K94"/>
    <mergeCell ref="G95:K95"/>
    <mergeCell ref="G96:K96"/>
    <mergeCell ref="G97:K97"/>
    <mergeCell ref="G98:K98"/>
    <mergeCell ref="G87:K87"/>
    <mergeCell ref="G88:K88"/>
    <mergeCell ref="G89:K89"/>
    <mergeCell ref="G90:K90"/>
    <mergeCell ref="G91:K91"/>
    <mergeCell ref="G92:K92"/>
    <mergeCell ref="G81:K81"/>
    <mergeCell ref="G82:K82"/>
    <mergeCell ref="G83:K83"/>
    <mergeCell ref="G84:K84"/>
    <mergeCell ref="G85:K85"/>
    <mergeCell ref="G86:K86"/>
    <mergeCell ref="G75:K75"/>
    <mergeCell ref="G76:K76"/>
    <mergeCell ref="G77:K77"/>
    <mergeCell ref="G78:K78"/>
    <mergeCell ref="G79:K79"/>
    <mergeCell ref="G80:K80"/>
    <mergeCell ref="G69:K69"/>
    <mergeCell ref="G70:K70"/>
    <mergeCell ref="G71:K71"/>
    <mergeCell ref="G72:K72"/>
    <mergeCell ref="G73:K73"/>
    <mergeCell ref="G74:K74"/>
    <mergeCell ref="G63:K63"/>
    <mergeCell ref="G64:K64"/>
    <mergeCell ref="G65:K65"/>
    <mergeCell ref="G66:K66"/>
    <mergeCell ref="G67:K67"/>
    <mergeCell ref="G68:K68"/>
    <mergeCell ref="G57:K57"/>
    <mergeCell ref="G58:K58"/>
    <mergeCell ref="G59:K59"/>
    <mergeCell ref="G60:K60"/>
    <mergeCell ref="G61:K61"/>
    <mergeCell ref="G62:K62"/>
    <mergeCell ref="G51:K51"/>
    <mergeCell ref="G52:K52"/>
    <mergeCell ref="G53:K53"/>
    <mergeCell ref="G54:K54"/>
    <mergeCell ref="G55:K55"/>
    <mergeCell ref="G56:K56"/>
    <mergeCell ref="G45:K45"/>
    <mergeCell ref="G46:K46"/>
    <mergeCell ref="G47:K47"/>
    <mergeCell ref="G48:K48"/>
    <mergeCell ref="G49:K49"/>
    <mergeCell ref="G50:K50"/>
    <mergeCell ref="G39:K39"/>
    <mergeCell ref="G40:K40"/>
    <mergeCell ref="G41:K41"/>
    <mergeCell ref="G42:K42"/>
    <mergeCell ref="G43:K43"/>
    <mergeCell ref="G44:K44"/>
    <mergeCell ref="G33:K33"/>
    <mergeCell ref="G34:K34"/>
    <mergeCell ref="G35:K35"/>
    <mergeCell ref="G36:K36"/>
    <mergeCell ref="G37:K37"/>
    <mergeCell ref="G38:K38"/>
    <mergeCell ref="G27:K27"/>
    <mergeCell ref="G28:K28"/>
    <mergeCell ref="G29:K29"/>
    <mergeCell ref="G30:K30"/>
    <mergeCell ref="G31:K31"/>
    <mergeCell ref="G32:K32"/>
    <mergeCell ref="M21:M23"/>
    <mergeCell ref="N21:P21"/>
    <mergeCell ref="N22:O22"/>
    <mergeCell ref="D24:P24"/>
    <mergeCell ref="G25:K25"/>
    <mergeCell ref="G26:K26"/>
    <mergeCell ref="D18:F20"/>
    <mergeCell ref="D21:D23"/>
    <mergeCell ref="E21:E23"/>
    <mergeCell ref="F21:F23"/>
    <mergeCell ref="G21:K23"/>
    <mergeCell ref="L21:L23"/>
    <mergeCell ref="G15:H15"/>
    <mergeCell ref="G16:H16"/>
    <mergeCell ref="M16:N16"/>
    <mergeCell ref="I17:I20"/>
    <mergeCell ref="J17:J20"/>
    <mergeCell ref="K17:P19"/>
    <mergeCell ref="D11:F11"/>
    <mergeCell ref="G11:H11"/>
    <mergeCell ref="I11:J11"/>
    <mergeCell ref="K11:O11"/>
    <mergeCell ref="S11:S14"/>
    <mergeCell ref="G12:H12"/>
    <mergeCell ref="K12:P13"/>
    <mergeCell ref="G13:H13"/>
    <mergeCell ref="G14:H14"/>
    <mergeCell ref="D7:E7"/>
    <mergeCell ref="D8:K8"/>
    <mergeCell ref="U8:U9"/>
    <mergeCell ref="D9:L10"/>
    <mergeCell ref="M9:N9"/>
    <mergeCell ref="O9:P9"/>
    <mergeCell ref="M10:N10"/>
    <mergeCell ref="O10:P10"/>
  </mergeCells>
  <conditionalFormatting sqref="D1:P6 D21:P24 M9:M10 O9:O10 L8:P8 F7:P7 L104:N104 M100:N103 E100:G104 E106 F105:F106 E107:G107 M105:N109 G108:G109 E108:E109 M56:M58 M203 L110:N112 E110:G112 D59:N59 M31:M32 E40:M46 M34:M36 M28:M29 E48:M51 M98 E96:G96 M96:N96 D100:D112 D201:D204 D113:P176 N180:N183 L180:L183 M178:M199 O178:P199 D178:D199 D62:D68 L69:N70 D69:G70 L72:N74 D73:D98">
    <cfRule type="expression" dxfId="861" priority="860" stopIfTrue="1">
      <formula>$B1="z"</formula>
    </cfRule>
    <cfRule type="expression" dxfId="860" priority="861" stopIfTrue="1">
      <formula>$B1="y"</formula>
    </cfRule>
    <cfRule type="expression" dxfId="859" priority="862" stopIfTrue="1">
      <formula>$B1="x"</formula>
    </cfRule>
  </conditionalFormatting>
  <conditionalFormatting sqref="D218:P65536 O178:P182 O190:P199 O184:P187">
    <cfRule type="expression" dxfId="858" priority="857" stopIfTrue="1">
      <formula>$B172="z"</formula>
    </cfRule>
    <cfRule type="expression" dxfId="857" priority="858" stopIfTrue="1">
      <formula>$B172="y"</formula>
    </cfRule>
    <cfRule type="expression" dxfId="856" priority="859" stopIfTrue="1">
      <formula>$B172="x"</formula>
    </cfRule>
  </conditionalFormatting>
  <conditionalFormatting sqref="D177:N177">
    <cfRule type="expression" dxfId="855" priority="854" stopIfTrue="1">
      <formula>$B177="z"</formula>
    </cfRule>
    <cfRule type="expression" dxfId="854" priority="855" stopIfTrue="1">
      <formula>$B177="y"</formula>
    </cfRule>
    <cfRule type="expression" dxfId="853" priority="856" stopIfTrue="1">
      <formula>$B177="x"</formula>
    </cfRule>
  </conditionalFormatting>
  <conditionalFormatting sqref="D211:P211 O201:P204 O206:P206 D154:P176 O178:P199">
    <cfRule type="expression" dxfId="852" priority="851" stopIfTrue="1">
      <formula>#REF!="z"</formula>
    </cfRule>
    <cfRule type="expression" dxfId="851" priority="852" stopIfTrue="1">
      <formula>#REF!="y"</formula>
    </cfRule>
    <cfRule type="expression" dxfId="850" priority="853" stopIfTrue="1">
      <formula>#REF!="x"</formula>
    </cfRule>
  </conditionalFormatting>
  <conditionalFormatting sqref="G106 F108:F109 D99:N99 L34 E34:G35 F28 N28 O48:Q51 D28:D29 O28:Q29 O31:Q32 O34:Q36 O40:Q46 O47:P47 O56:Q58 P201:P204 E181:F183 G183 O178:P199 O61:P70 O72:P112">
    <cfRule type="expression" dxfId="849" priority="849" stopIfTrue="1">
      <formula>$B28="y"</formula>
    </cfRule>
    <cfRule type="expression" dxfId="848" priority="850" stopIfTrue="1">
      <formula>$B28="x"</formula>
    </cfRule>
  </conditionalFormatting>
  <conditionalFormatting sqref="D25:N25">
    <cfRule type="expression" dxfId="847" priority="846" stopIfTrue="1">
      <formula>$B25="z"</formula>
    </cfRule>
    <cfRule type="expression" dxfId="846" priority="847" stopIfTrue="1">
      <formula>$B25="y"</formula>
    </cfRule>
    <cfRule type="expression" dxfId="845" priority="848" stopIfTrue="1">
      <formula>$B25="x"</formula>
    </cfRule>
  </conditionalFormatting>
  <conditionalFormatting sqref="D212:P213">
    <cfRule type="expression" dxfId="844" priority="843" stopIfTrue="1">
      <formula>'PROPOSTA DE PREÇOS'!#REF!="z"</formula>
    </cfRule>
    <cfRule type="expression" dxfId="843" priority="844" stopIfTrue="1">
      <formula>'PROPOSTA DE PREÇOS'!#REF!="y"</formula>
    </cfRule>
    <cfRule type="expression" dxfId="842" priority="845" stopIfTrue="1">
      <formula>'PROPOSTA DE PREÇOS'!#REF!="x"</formula>
    </cfRule>
  </conditionalFormatting>
  <conditionalFormatting sqref="D215:P215">
    <cfRule type="expression" dxfId="841" priority="840" stopIfTrue="1">
      <formula>'PROPOSTA DE PREÇOS'!#REF!="z"</formula>
    </cfRule>
    <cfRule type="expression" dxfId="840" priority="841" stopIfTrue="1">
      <formula>'PROPOSTA DE PREÇOS'!#REF!="y"</formula>
    </cfRule>
    <cfRule type="expression" dxfId="839" priority="842" stopIfTrue="1">
      <formula>'PROPOSTA DE PREÇOS'!#REF!="x"</formula>
    </cfRule>
  </conditionalFormatting>
  <conditionalFormatting sqref="D214:P214">
    <cfRule type="expression" dxfId="838" priority="837" stopIfTrue="1">
      <formula>'PROPOSTA DE PREÇOS'!#REF!="z"</formula>
    </cfRule>
    <cfRule type="expression" dxfId="837" priority="838" stopIfTrue="1">
      <formula>'PROPOSTA DE PREÇOS'!#REF!="y"</formula>
    </cfRule>
    <cfRule type="expression" dxfId="836" priority="839" stopIfTrue="1">
      <formula>'PROPOSTA DE PREÇOS'!#REF!="x"</formula>
    </cfRule>
  </conditionalFormatting>
  <conditionalFormatting sqref="O59">
    <cfRule type="expression" dxfId="835" priority="834" stopIfTrue="1">
      <formula>$B177="z"</formula>
    </cfRule>
    <cfRule type="expression" dxfId="834" priority="835" stopIfTrue="1">
      <formula>$B177="y"</formula>
    </cfRule>
    <cfRule type="expression" dxfId="833" priority="836" stopIfTrue="1">
      <formula>$B177="x"</formula>
    </cfRule>
  </conditionalFormatting>
  <conditionalFormatting sqref="P59">
    <cfRule type="expression" dxfId="832" priority="831" stopIfTrue="1">
      <formula>$B177="z"</formula>
    </cfRule>
    <cfRule type="expression" dxfId="831" priority="832" stopIfTrue="1">
      <formula>$B177="y"</formula>
    </cfRule>
    <cfRule type="expression" dxfId="830" priority="833" stopIfTrue="1">
      <formula>$B177="x"</formula>
    </cfRule>
  </conditionalFormatting>
  <conditionalFormatting sqref="O25:P25">
    <cfRule type="expression" dxfId="829" priority="829" stopIfTrue="1">
      <formula>$B25="y"</formula>
    </cfRule>
    <cfRule type="expression" dxfId="828" priority="830" stopIfTrue="1">
      <formula>$B25="x"</formula>
    </cfRule>
  </conditionalFormatting>
  <conditionalFormatting sqref="D9">
    <cfRule type="expression" dxfId="827" priority="826" stopIfTrue="1">
      <formula>$B9="z"</formula>
    </cfRule>
    <cfRule type="expression" dxfId="826" priority="827" stopIfTrue="1">
      <formula>$B9="y"</formula>
    </cfRule>
    <cfRule type="expression" dxfId="825" priority="828" stopIfTrue="1">
      <formula>$B9="x"</formula>
    </cfRule>
  </conditionalFormatting>
  <conditionalFormatting sqref="D8:K8">
    <cfRule type="expression" dxfId="824" priority="824" stopIfTrue="1">
      <formula>$B8="y"</formula>
    </cfRule>
    <cfRule type="expression" dxfId="823" priority="825" stopIfTrue="1">
      <formula>$B8="x"</formula>
    </cfRule>
  </conditionalFormatting>
  <conditionalFormatting sqref="D7:E7">
    <cfRule type="expression" dxfId="822" priority="822" stopIfTrue="1">
      <formula>$B7="y"</formula>
    </cfRule>
    <cfRule type="expression" dxfId="821" priority="823" stopIfTrue="1">
      <formula>$B7="x"</formula>
    </cfRule>
  </conditionalFormatting>
  <conditionalFormatting sqref="I15:I20 D14:J14">
    <cfRule type="expression" dxfId="820" priority="820" stopIfTrue="1">
      <formula>$B14="y"</formula>
    </cfRule>
    <cfRule type="expression" dxfId="819" priority="821" stopIfTrue="1">
      <formula>$B14="x"</formula>
    </cfRule>
  </conditionalFormatting>
  <conditionalFormatting sqref="I20">
    <cfRule type="expression" dxfId="818" priority="818" stopIfTrue="1">
      <formula>$B20="y"</formula>
    </cfRule>
    <cfRule type="expression" dxfId="817" priority="819" stopIfTrue="1">
      <formula>$B20="x"</formula>
    </cfRule>
  </conditionalFormatting>
  <conditionalFormatting sqref="D15:J16 D12:J13 D11:O11 I18:I19 D17 H17:J17">
    <cfRule type="expression" dxfId="816" priority="816" stopIfTrue="1">
      <formula>$B11="y"</formula>
    </cfRule>
    <cfRule type="expression" dxfId="815" priority="817" stopIfTrue="1">
      <formula>$B11="x"</formula>
    </cfRule>
  </conditionalFormatting>
  <conditionalFormatting sqref="K11:O11 I11:I13 H12 D11:G13 D15:D17 E15:I16 I18:I19 H17:I17">
    <cfRule type="expression" dxfId="814" priority="814" stopIfTrue="1">
      <formula>$B11="y"</formula>
    </cfRule>
    <cfRule type="expression" dxfId="813" priority="815" stopIfTrue="1">
      <formula>$B11="x"</formula>
    </cfRule>
  </conditionalFormatting>
  <conditionalFormatting sqref="J12:J13 J15:J17">
    <cfRule type="expression" dxfId="812" priority="812" stopIfTrue="1">
      <formula>$B12="y"</formula>
    </cfRule>
    <cfRule type="expression" dxfId="811" priority="813" stopIfTrue="1">
      <formula>$B12="x"</formula>
    </cfRule>
  </conditionalFormatting>
  <conditionalFormatting sqref="P11">
    <cfRule type="expression" dxfId="810" priority="810" stopIfTrue="1">
      <formula>$B11="y"</formula>
    </cfRule>
    <cfRule type="expression" dxfId="809" priority="811" stopIfTrue="1">
      <formula>$B11="x"</formula>
    </cfRule>
  </conditionalFormatting>
  <conditionalFormatting sqref="D12:D13 D15:D17">
    <cfRule type="expression" dxfId="808" priority="808" stopIfTrue="1">
      <formula>$B12="y"</formula>
    </cfRule>
    <cfRule type="expression" dxfId="807" priority="809" stopIfTrue="1">
      <formula>$B12="x"</formula>
    </cfRule>
  </conditionalFormatting>
  <conditionalFormatting sqref="I12:I13">
    <cfRule type="expression" dxfId="806" priority="806" stopIfTrue="1">
      <formula>$B12="y"</formula>
    </cfRule>
    <cfRule type="expression" dxfId="805" priority="807" stopIfTrue="1">
      <formula>$B12="x"</formula>
    </cfRule>
  </conditionalFormatting>
  <conditionalFormatting sqref="H17:I17 I18:I20 H18:H19">
    <cfRule type="expression" dxfId="804" priority="804" stopIfTrue="1">
      <formula>#REF!="y"</formula>
    </cfRule>
    <cfRule type="expression" dxfId="803" priority="805" stopIfTrue="1">
      <formula>#REF!="x"</formula>
    </cfRule>
  </conditionalFormatting>
  <conditionalFormatting sqref="I17">
    <cfRule type="expression" dxfId="802" priority="802" stopIfTrue="1">
      <formula>$B17="y"</formula>
    </cfRule>
    <cfRule type="expression" dxfId="801" priority="803" stopIfTrue="1">
      <formula>$B17="x"</formula>
    </cfRule>
  </conditionalFormatting>
  <conditionalFormatting sqref="I18">
    <cfRule type="expression" dxfId="800" priority="800" stopIfTrue="1">
      <formula>$B18="y"</formula>
    </cfRule>
    <cfRule type="expression" dxfId="799" priority="801" stopIfTrue="1">
      <formula>$B18="x"</formula>
    </cfRule>
  </conditionalFormatting>
  <conditionalFormatting sqref="I19:I20">
    <cfRule type="expression" dxfId="798" priority="798" stopIfTrue="1">
      <formula>$B19="y"</formula>
    </cfRule>
    <cfRule type="expression" dxfId="797" priority="799" stopIfTrue="1">
      <formula>$B19="x"</formula>
    </cfRule>
  </conditionalFormatting>
  <conditionalFormatting sqref="I19:I20">
    <cfRule type="expression" dxfId="796" priority="796" stopIfTrue="1">
      <formula>$B19="y"</formula>
    </cfRule>
    <cfRule type="expression" dxfId="795" priority="797" stopIfTrue="1">
      <formula>$B19="x"</formula>
    </cfRule>
  </conditionalFormatting>
  <conditionalFormatting sqref="I17">
    <cfRule type="expression" dxfId="794" priority="794" stopIfTrue="1">
      <formula>$B18="y"</formula>
    </cfRule>
    <cfRule type="expression" dxfId="793" priority="795" stopIfTrue="1">
      <formula>$B18="x"</formula>
    </cfRule>
  </conditionalFormatting>
  <conditionalFormatting sqref="I18">
    <cfRule type="expression" dxfId="792" priority="792" stopIfTrue="1">
      <formula>$B19="y"</formula>
    </cfRule>
    <cfRule type="expression" dxfId="791" priority="793" stopIfTrue="1">
      <formula>$B19="x"</formula>
    </cfRule>
  </conditionalFormatting>
  <conditionalFormatting sqref="H17">
    <cfRule type="expression" dxfId="790" priority="790" stopIfTrue="1">
      <formula>$B17="y"</formula>
    </cfRule>
    <cfRule type="expression" dxfId="789" priority="791" stopIfTrue="1">
      <formula>$B17="x"</formula>
    </cfRule>
  </conditionalFormatting>
  <conditionalFormatting sqref="H19">
    <cfRule type="expression" dxfId="788" priority="788" stopIfTrue="1">
      <formula>$B20="y"</formula>
    </cfRule>
    <cfRule type="expression" dxfId="787" priority="789" stopIfTrue="1">
      <formula>$B20="x"</formula>
    </cfRule>
  </conditionalFormatting>
  <conditionalFormatting sqref="H19">
    <cfRule type="expression" dxfId="786" priority="786" stopIfTrue="1">
      <formula>$B20="y"</formula>
    </cfRule>
    <cfRule type="expression" dxfId="785" priority="787" stopIfTrue="1">
      <formula>$B20="x"</formula>
    </cfRule>
  </conditionalFormatting>
  <conditionalFormatting sqref="H17">
    <cfRule type="expression" dxfId="784" priority="784" stopIfTrue="1">
      <formula>$B18="y"</formula>
    </cfRule>
    <cfRule type="expression" dxfId="783" priority="785" stopIfTrue="1">
      <formula>$B18="x"</formula>
    </cfRule>
  </conditionalFormatting>
  <conditionalFormatting sqref="K12">
    <cfRule type="expression" dxfId="782" priority="782" stopIfTrue="1">
      <formula>$B15="y"</formula>
    </cfRule>
    <cfRule type="expression" dxfId="781" priority="783" stopIfTrue="1">
      <formula>$B15="x"</formula>
    </cfRule>
  </conditionalFormatting>
  <conditionalFormatting sqref="M16">
    <cfRule type="expression" dxfId="780" priority="780" stopIfTrue="1">
      <formula>$B14="y"</formula>
    </cfRule>
    <cfRule type="expression" dxfId="779" priority="781" stopIfTrue="1">
      <formula>$B14="x"</formula>
    </cfRule>
  </conditionalFormatting>
  <conditionalFormatting sqref="K16">
    <cfRule type="expression" dxfId="778" priority="778" stopIfTrue="1">
      <formula>$B13="y"</formula>
    </cfRule>
    <cfRule type="expression" dxfId="777" priority="779" stopIfTrue="1">
      <formula>$B13="x"</formula>
    </cfRule>
  </conditionalFormatting>
  <conditionalFormatting sqref="I14 D14:G14">
    <cfRule type="expression" dxfId="776" priority="776" stopIfTrue="1">
      <formula>$B14="y"</formula>
    </cfRule>
    <cfRule type="expression" dxfId="775" priority="777" stopIfTrue="1">
      <formula>$B14="x"</formula>
    </cfRule>
  </conditionalFormatting>
  <conditionalFormatting sqref="J14">
    <cfRule type="expression" dxfId="774" priority="774" stopIfTrue="1">
      <formula>$B14="y"</formula>
    </cfRule>
    <cfRule type="expression" dxfId="773" priority="775" stopIfTrue="1">
      <formula>$B14="x"</formula>
    </cfRule>
  </conditionalFormatting>
  <conditionalFormatting sqref="D14">
    <cfRule type="expression" dxfId="772" priority="772" stopIfTrue="1">
      <formula>$B14="y"</formula>
    </cfRule>
    <cfRule type="expression" dxfId="771" priority="773" stopIfTrue="1">
      <formula>$B14="x"</formula>
    </cfRule>
  </conditionalFormatting>
  <conditionalFormatting sqref="I14">
    <cfRule type="expression" dxfId="770" priority="770" stopIfTrue="1">
      <formula>$B14="y"</formula>
    </cfRule>
    <cfRule type="expression" dxfId="769" priority="771" stopIfTrue="1">
      <formula>$B14="x"</formula>
    </cfRule>
  </conditionalFormatting>
  <conditionalFormatting sqref="P15">
    <cfRule type="expression" dxfId="768" priority="768" stopIfTrue="1">
      <formula>$B11="y"</formula>
    </cfRule>
    <cfRule type="expression" dxfId="767" priority="769" stopIfTrue="1">
      <formula>$B11="x"</formula>
    </cfRule>
  </conditionalFormatting>
  <conditionalFormatting sqref="H19">
    <cfRule type="expression" dxfId="766" priority="766" stopIfTrue="1">
      <formula>$B20="y"</formula>
    </cfRule>
    <cfRule type="expression" dxfId="765" priority="767" stopIfTrue="1">
      <formula>$B20="x"</formula>
    </cfRule>
  </conditionalFormatting>
  <conditionalFormatting sqref="H19">
    <cfRule type="expression" dxfId="764" priority="764" stopIfTrue="1">
      <formula>$B20="y"</formula>
    </cfRule>
    <cfRule type="expression" dxfId="763" priority="765" stopIfTrue="1">
      <formula>$B20="x"</formula>
    </cfRule>
  </conditionalFormatting>
  <conditionalFormatting sqref="I20 H19:I19 H18">
    <cfRule type="expression" dxfId="762" priority="762" stopIfTrue="1">
      <formula>'PROPOSTA DE PREÇOS'!#REF!="y"</formula>
    </cfRule>
    <cfRule type="expression" dxfId="761" priority="763" stopIfTrue="1">
      <formula>'PROPOSTA DE PREÇOS'!#REF!="x"</formula>
    </cfRule>
  </conditionalFormatting>
  <conditionalFormatting sqref="H18:H19">
    <cfRule type="expression" dxfId="760" priority="760" stopIfTrue="1">
      <formula>'PROPOSTA DE PREÇOS'!#REF!="y"</formula>
    </cfRule>
    <cfRule type="expression" dxfId="759" priority="761" stopIfTrue="1">
      <formula>'PROPOSTA DE PREÇOS'!#REF!="x"</formula>
    </cfRule>
  </conditionalFormatting>
  <conditionalFormatting sqref="D18">
    <cfRule type="expression" dxfId="758" priority="758" stopIfTrue="1">
      <formula>$B20="y"</formula>
    </cfRule>
    <cfRule type="expression" dxfId="757" priority="759" stopIfTrue="1">
      <formula>$B20="x"</formula>
    </cfRule>
  </conditionalFormatting>
  <conditionalFormatting sqref="H18">
    <cfRule type="expression" dxfId="756" priority="756" stopIfTrue="1">
      <formula>$B19="y"</formula>
    </cfRule>
    <cfRule type="expression" dxfId="755" priority="757" stopIfTrue="1">
      <formula>$B19="x"</formula>
    </cfRule>
  </conditionalFormatting>
  <conditionalFormatting sqref="H18">
    <cfRule type="expression" dxfId="754" priority="754" stopIfTrue="1">
      <formula>$B19="y"</formula>
    </cfRule>
    <cfRule type="expression" dxfId="753" priority="755" stopIfTrue="1">
      <formula>$B19="x"</formula>
    </cfRule>
  </conditionalFormatting>
  <conditionalFormatting sqref="H18">
    <cfRule type="expression" dxfId="752" priority="752" stopIfTrue="1">
      <formula>$B19="y"</formula>
    </cfRule>
    <cfRule type="expression" dxfId="751" priority="753" stopIfTrue="1">
      <formula>$B19="x"</formula>
    </cfRule>
  </conditionalFormatting>
  <conditionalFormatting sqref="H18">
    <cfRule type="expression" dxfId="750" priority="750" stopIfTrue="1">
      <formula>$B19="y"</formula>
    </cfRule>
    <cfRule type="expression" dxfId="749" priority="751" stopIfTrue="1">
      <formula>$B19="x"</formula>
    </cfRule>
  </conditionalFormatting>
  <conditionalFormatting sqref="K15">
    <cfRule type="expression" dxfId="748" priority="748" stopIfTrue="1">
      <formula>$B14="y"</formula>
    </cfRule>
    <cfRule type="expression" dxfId="747" priority="749" stopIfTrue="1">
      <formula>$B14="x"</formula>
    </cfRule>
  </conditionalFormatting>
  <conditionalFormatting sqref="E202:E203 M201:N202 N203 G202:L203">
    <cfRule type="expression" dxfId="746" priority="745" stopIfTrue="1">
      <formula>$B201="z"</formula>
    </cfRule>
    <cfRule type="expression" dxfId="745" priority="746" stopIfTrue="1">
      <formula>$B201="y"</formula>
    </cfRule>
    <cfRule type="expression" dxfId="744" priority="747" stopIfTrue="1">
      <formula>$B201="x"</formula>
    </cfRule>
  </conditionalFormatting>
  <conditionalFormatting sqref="D200:N200">
    <cfRule type="expression" dxfId="743" priority="742" stopIfTrue="1">
      <formula>$B200="z"</formula>
    </cfRule>
    <cfRule type="expression" dxfId="742" priority="743" stopIfTrue="1">
      <formula>$B200="y"</formula>
    </cfRule>
    <cfRule type="expression" dxfId="741" priority="744" stopIfTrue="1">
      <formula>$B200="x"</formula>
    </cfRule>
  </conditionalFormatting>
  <conditionalFormatting sqref="E201 G201">
    <cfRule type="expression" dxfId="740" priority="740" stopIfTrue="1">
      <formula>$B201="y"</formula>
    </cfRule>
    <cfRule type="expression" dxfId="739" priority="741" stopIfTrue="1">
      <formula>$B201="x"</formula>
    </cfRule>
  </conditionalFormatting>
  <conditionalFormatting sqref="L201">
    <cfRule type="expression" dxfId="738" priority="737" stopIfTrue="1">
      <formula>$B201="z"</formula>
    </cfRule>
    <cfRule type="expression" dxfId="737" priority="738" stopIfTrue="1">
      <formula>$B201="y"</formula>
    </cfRule>
    <cfRule type="expression" dxfId="736" priority="739" stopIfTrue="1">
      <formula>$B201="x"</formula>
    </cfRule>
  </conditionalFormatting>
  <conditionalFormatting sqref="F201">
    <cfRule type="expression" dxfId="735" priority="734" stopIfTrue="1">
      <formula>$B201="z"</formula>
    </cfRule>
    <cfRule type="expression" dxfId="734" priority="735" stopIfTrue="1">
      <formula>$B201="y"</formula>
    </cfRule>
    <cfRule type="expression" dxfId="733" priority="736" stopIfTrue="1">
      <formula>$B201="x"</formula>
    </cfRule>
  </conditionalFormatting>
  <conditionalFormatting sqref="E203">
    <cfRule type="expression" dxfId="732" priority="731" stopIfTrue="1">
      <formula>$B203="z"</formula>
    </cfRule>
    <cfRule type="expression" dxfId="731" priority="732" stopIfTrue="1">
      <formula>$B203="y"</formula>
    </cfRule>
    <cfRule type="expression" dxfId="730" priority="733" stopIfTrue="1">
      <formula>$B203="x"</formula>
    </cfRule>
  </conditionalFormatting>
  <conditionalFormatting sqref="G203:K203">
    <cfRule type="expression" dxfId="729" priority="728" stopIfTrue="1">
      <formula>$B203="z"</formula>
    </cfRule>
    <cfRule type="expression" dxfId="728" priority="729" stopIfTrue="1">
      <formula>$B203="y"</formula>
    </cfRule>
    <cfRule type="expression" dxfId="727" priority="730" stopIfTrue="1">
      <formula>$B203="x"</formula>
    </cfRule>
  </conditionalFormatting>
  <conditionalFormatting sqref="F202">
    <cfRule type="expression" dxfId="726" priority="725" stopIfTrue="1">
      <formula>$B202="z"</formula>
    </cfRule>
    <cfRule type="expression" dxfId="725" priority="726" stopIfTrue="1">
      <formula>$B202="y"</formula>
    </cfRule>
    <cfRule type="expression" dxfId="724" priority="727" stopIfTrue="1">
      <formula>$B202="x"</formula>
    </cfRule>
  </conditionalFormatting>
  <conditionalFormatting sqref="O200">
    <cfRule type="expression" dxfId="723" priority="722" stopIfTrue="1">
      <formula>$B200="z"</formula>
    </cfRule>
    <cfRule type="expression" dxfId="722" priority="723" stopIfTrue="1">
      <formula>$B200="y"</formula>
    </cfRule>
    <cfRule type="expression" dxfId="721" priority="724" stopIfTrue="1">
      <formula>$B200="x"</formula>
    </cfRule>
  </conditionalFormatting>
  <conditionalFormatting sqref="O201:O204">
    <cfRule type="expression" dxfId="720" priority="720" stopIfTrue="1">
      <formula>$B201="y"</formula>
    </cfRule>
    <cfRule type="expression" dxfId="719" priority="721" stopIfTrue="1">
      <formula>$B201="x"</formula>
    </cfRule>
  </conditionalFormatting>
  <conditionalFormatting sqref="P200">
    <cfRule type="expression" dxfId="718" priority="717" stopIfTrue="1">
      <formula>$B200="z"</formula>
    </cfRule>
    <cfRule type="expression" dxfId="717" priority="718" stopIfTrue="1">
      <formula>$B200="y"</formula>
    </cfRule>
    <cfRule type="expression" dxfId="716" priority="719" stopIfTrue="1">
      <formula>$B200="x"</formula>
    </cfRule>
  </conditionalFormatting>
  <conditionalFormatting sqref="D30:N30 L29 E29:F29 D33:N33 E38:G38 L38 E53:G54 L53:L54 N29 Q38 Q53:Q54">
    <cfRule type="expression" dxfId="715" priority="715" stopIfTrue="1">
      <formula>$B29="y"</formula>
    </cfRule>
    <cfRule type="expression" dxfId="714" priority="716" stopIfTrue="1">
      <formula>$B29="x"</formula>
    </cfRule>
  </conditionalFormatting>
  <conditionalFormatting sqref="L28">
    <cfRule type="expression" dxfId="713" priority="713" stopIfTrue="1">
      <formula>$B28="y"</formula>
    </cfRule>
    <cfRule type="expression" dxfId="712" priority="714" stopIfTrue="1">
      <formula>$B28="x"</formula>
    </cfRule>
  </conditionalFormatting>
  <conditionalFormatting sqref="O53:O54">
    <cfRule type="expression" dxfId="711" priority="711" stopIfTrue="1">
      <formula>$B53="y"</formula>
    </cfRule>
    <cfRule type="expression" dxfId="710" priority="712" stopIfTrue="1">
      <formula>$B53="x"</formula>
    </cfRule>
  </conditionalFormatting>
  <conditionalFormatting sqref="Q55">
    <cfRule type="expression" dxfId="709" priority="709" stopIfTrue="1">
      <formula>$B55="y"</formula>
    </cfRule>
    <cfRule type="expression" dxfId="708" priority="710" stopIfTrue="1">
      <formula>$B55="x"</formula>
    </cfRule>
  </conditionalFormatting>
  <conditionalFormatting sqref="Q52">
    <cfRule type="expression" dxfId="707" priority="707" stopIfTrue="1">
      <formula>$B52="y"</formula>
    </cfRule>
    <cfRule type="expression" dxfId="706" priority="708" stopIfTrue="1">
      <formula>$B52="x"</formula>
    </cfRule>
  </conditionalFormatting>
  <conditionalFormatting sqref="Q39">
    <cfRule type="expression" dxfId="705" priority="705" stopIfTrue="1">
      <formula>$B39="y"</formula>
    </cfRule>
    <cfRule type="expression" dxfId="704" priority="706" stopIfTrue="1">
      <formula>$B39="x"</formula>
    </cfRule>
  </conditionalFormatting>
  <conditionalFormatting sqref="Q27">
    <cfRule type="expression" dxfId="703" priority="703" stopIfTrue="1">
      <formula>$B27="y"</formula>
    </cfRule>
    <cfRule type="expression" dxfId="702" priority="704" stopIfTrue="1">
      <formula>$B27="x"</formula>
    </cfRule>
  </conditionalFormatting>
  <conditionalFormatting sqref="Q37">
    <cfRule type="expression" dxfId="701" priority="701" stopIfTrue="1">
      <formula>$B37="y"</formula>
    </cfRule>
    <cfRule type="expression" dxfId="700" priority="702" stopIfTrue="1">
      <formula>$B37="x"</formula>
    </cfRule>
  </conditionalFormatting>
  <conditionalFormatting sqref="Q33">
    <cfRule type="expression" dxfId="699" priority="699" stopIfTrue="1">
      <formula>$B33="y"</formula>
    </cfRule>
    <cfRule type="expression" dxfId="698" priority="700" stopIfTrue="1">
      <formula>$B33="x"</formula>
    </cfRule>
  </conditionalFormatting>
  <conditionalFormatting sqref="Q30">
    <cfRule type="expression" dxfId="697" priority="697" stopIfTrue="1">
      <formula>$B30="y"</formula>
    </cfRule>
    <cfRule type="expression" dxfId="696" priority="698" stopIfTrue="1">
      <formula>$B30="x"</formula>
    </cfRule>
  </conditionalFormatting>
  <conditionalFormatting sqref="P38">
    <cfRule type="expression" dxfId="695" priority="695" stopIfTrue="1">
      <formula>$B38="y"</formula>
    </cfRule>
    <cfRule type="expression" dxfId="694" priority="696" stopIfTrue="1">
      <formula>$B38="x"</formula>
    </cfRule>
  </conditionalFormatting>
  <conditionalFormatting sqref="O38">
    <cfRule type="expression" dxfId="693" priority="693" stopIfTrue="1">
      <formula>$B38="y"</formula>
    </cfRule>
    <cfRule type="expression" dxfId="692" priority="694" stopIfTrue="1">
      <formula>$B38="x"</formula>
    </cfRule>
  </conditionalFormatting>
  <conditionalFormatting sqref="P53:P54">
    <cfRule type="expression" dxfId="691" priority="691" stopIfTrue="1">
      <formula>$B53="y"</formula>
    </cfRule>
    <cfRule type="expression" dxfId="690" priority="692" stopIfTrue="1">
      <formula>$B53="x"</formula>
    </cfRule>
  </conditionalFormatting>
  <conditionalFormatting sqref="D26:N26">
    <cfRule type="expression" dxfId="689" priority="688" stopIfTrue="1">
      <formula>$B26="z"</formula>
    </cfRule>
    <cfRule type="expression" dxfId="688" priority="689" stopIfTrue="1">
      <formula>$B26="y"</formula>
    </cfRule>
    <cfRule type="expression" dxfId="687" priority="690" stopIfTrue="1">
      <formula>$B26="x"</formula>
    </cfRule>
  </conditionalFormatting>
  <conditionalFormatting sqref="O26">
    <cfRule type="expression" dxfId="686" priority="685" stopIfTrue="1">
      <formula>$B26="z"</formula>
    </cfRule>
    <cfRule type="expression" dxfId="685" priority="686" stopIfTrue="1">
      <formula>$B26="y"</formula>
    </cfRule>
    <cfRule type="expression" dxfId="684" priority="687" stopIfTrue="1">
      <formula>$B26="x"</formula>
    </cfRule>
  </conditionalFormatting>
  <conditionalFormatting sqref="P26">
    <cfRule type="expression" dxfId="683" priority="682" stopIfTrue="1">
      <formula>$B26="z"</formula>
    </cfRule>
    <cfRule type="expression" dxfId="682" priority="683" stopIfTrue="1">
      <formula>$B26="y"</formula>
    </cfRule>
    <cfRule type="expression" dxfId="681" priority="684" stopIfTrue="1">
      <formula>$B26="x"</formula>
    </cfRule>
  </conditionalFormatting>
  <conditionalFormatting sqref="M38">
    <cfRule type="expression" dxfId="680" priority="679" stopIfTrue="1">
      <formula>$B38="z"</formula>
    </cfRule>
    <cfRule type="expression" dxfId="679" priority="680" stopIfTrue="1">
      <formula>$B38="y"</formula>
    </cfRule>
    <cfRule type="expression" dxfId="678" priority="681" stopIfTrue="1">
      <formula>$B38="x"</formula>
    </cfRule>
  </conditionalFormatting>
  <conditionalFormatting sqref="M53:M54">
    <cfRule type="expression" dxfId="677" priority="676" stopIfTrue="1">
      <formula>$B53="z"</formula>
    </cfRule>
    <cfRule type="expression" dxfId="676" priority="677" stopIfTrue="1">
      <formula>$B53="y"</formula>
    </cfRule>
    <cfRule type="expression" dxfId="675" priority="678" stopIfTrue="1">
      <formula>$B53="x"</formula>
    </cfRule>
  </conditionalFormatting>
  <conditionalFormatting sqref="G56:L56">
    <cfRule type="expression" dxfId="674" priority="673" stopIfTrue="1">
      <formula>$B56="z"</formula>
    </cfRule>
    <cfRule type="expression" dxfId="673" priority="674" stopIfTrue="1">
      <formula>$B56="y"</formula>
    </cfRule>
    <cfRule type="expression" dxfId="672" priority="675" stopIfTrue="1">
      <formula>$B56="x"</formula>
    </cfRule>
  </conditionalFormatting>
  <conditionalFormatting sqref="F56">
    <cfRule type="expression" dxfId="671" priority="670" stopIfTrue="1">
      <formula>$B56="z"</formula>
    </cfRule>
    <cfRule type="expression" dxfId="670" priority="671" stopIfTrue="1">
      <formula>$B56="y"</formula>
    </cfRule>
    <cfRule type="expression" dxfId="669" priority="672" stopIfTrue="1">
      <formula>$B56="x"</formula>
    </cfRule>
  </conditionalFormatting>
  <conditionalFormatting sqref="F57">
    <cfRule type="expression" dxfId="668" priority="667" stopIfTrue="1">
      <formula>$B57="z"</formula>
    </cfRule>
    <cfRule type="expression" dxfId="667" priority="668" stopIfTrue="1">
      <formula>$B57="y"</formula>
    </cfRule>
    <cfRule type="expression" dxfId="666" priority="669" stopIfTrue="1">
      <formula>$B57="x"</formula>
    </cfRule>
  </conditionalFormatting>
  <conditionalFormatting sqref="F58">
    <cfRule type="expression" dxfId="665" priority="664" stopIfTrue="1">
      <formula>$B58="z"</formula>
    </cfRule>
    <cfRule type="expression" dxfId="664" priority="665" stopIfTrue="1">
      <formula>$B58="y"</formula>
    </cfRule>
    <cfRule type="expression" dxfId="663" priority="666" stopIfTrue="1">
      <formula>$B58="x"</formula>
    </cfRule>
  </conditionalFormatting>
  <conditionalFormatting sqref="L58">
    <cfRule type="expression" dxfId="662" priority="661" stopIfTrue="1">
      <formula>$B58="z"</formula>
    </cfRule>
    <cfRule type="expression" dxfId="661" priority="662" stopIfTrue="1">
      <formula>$B58="y"</formula>
    </cfRule>
    <cfRule type="expression" dxfId="660" priority="663" stopIfTrue="1">
      <formula>$B58="x"</formula>
    </cfRule>
  </conditionalFormatting>
  <conditionalFormatting sqref="L57">
    <cfRule type="expression" dxfId="659" priority="658" stopIfTrue="1">
      <formula>$B57="z"</formula>
    </cfRule>
    <cfRule type="expression" dxfId="658" priority="659" stopIfTrue="1">
      <formula>$B57="y"</formula>
    </cfRule>
    <cfRule type="expression" dxfId="657" priority="660" stopIfTrue="1">
      <formula>$B57="x"</formula>
    </cfRule>
  </conditionalFormatting>
  <conditionalFormatting sqref="M208:N209 D208:D209">
    <cfRule type="expression" dxfId="656" priority="655" stopIfTrue="1">
      <formula>$B208="z"</formula>
    </cfRule>
    <cfRule type="expression" dxfId="655" priority="656" stopIfTrue="1">
      <formula>$B208="y"</formula>
    </cfRule>
    <cfRule type="expression" dxfId="654" priority="657" stopIfTrue="1">
      <formula>$B208="x"</formula>
    </cfRule>
  </conditionalFormatting>
  <conditionalFormatting sqref="D207:N207">
    <cfRule type="expression" dxfId="653" priority="652" stopIfTrue="1">
      <formula>$B207="z"</formula>
    </cfRule>
    <cfRule type="expression" dxfId="652" priority="653" stopIfTrue="1">
      <formula>$B207="y"</formula>
    </cfRule>
    <cfRule type="expression" dxfId="651" priority="654" stopIfTrue="1">
      <formula>$B207="x"</formula>
    </cfRule>
  </conditionalFormatting>
  <conditionalFormatting sqref="O207">
    <cfRule type="expression" dxfId="650" priority="649" stopIfTrue="1">
      <formula>$B207="z"</formula>
    </cfRule>
    <cfRule type="expression" dxfId="649" priority="650" stopIfTrue="1">
      <formula>$B207="y"</formula>
    </cfRule>
    <cfRule type="expression" dxfId="648" priority="651" stopIfTrue="1">
      <formula>$B207="x"</formula>
    </cfRule>
  </conditionalFormatting>
  <conditionalFormatting sqref="O208:O209">
    <cfRule type="expression" dxfId="647" priority="647" stopIfTrue="1">
      <formula>$B208="y"</formula>
    </cfRule>
    <cfRule type="expression" dxfId="646" priority="648" stopIfTrue="1">
      <formula>$B208="x"</formula>
    </cfRule>
  </conditionalFormatting>
  <conditionalFormatting sqref="P208:P209">
    <cfRule type="expression" dxfId="645" priority="645" stopIfTrue="1">
      <formula>$B208="y"</formula>
    </cfRule>
    <cfRule type="expression" dxfId="644" priority="646" stopIfTrue="1">
      <formula>$B208="x"</formula>
    </cfRule>
  </conditionalFormatting>
  <conditionalFormatting sqref="P207">
    <cfRule type="expression" dxfId="643" priority="642" stopIfTrue="1">
      <formula>$B207="z"</formula>
    </cfRule>
    <cfRule type="expression" dxfId="642" priority="643" stopIfTrue="1">
      <formula>$B207="y"</formula>
    </cfRule>
    <cfRule type="expression" dxfId="641" priority="644" stopIfTrue="1">
      <formula>$B207="x"</formula>
    </cfRule>
  </conditionalFormatting>
  <conditionalFormatting sqref="E208:L209">
    <cfRule type="expression" dxfId="640" priority="639" stopIfTrue="1">
      <formula>$B208="z"</formula>
    </cfRule>
    <cfRule type="expression" dxfId="639" priority="640" stopIfTrue="1">
      <formula>$B208="y"</formula>
    </cfRule>
    <cfRule type="expression" dxfId="638" priority="641" stopIfTrue="1">
      <formula>$B208="x"</formula>
    </cfRule>
  </conditionalFormatting>
  <conditionalFormatting sqref="E208:K208">
    <cfRule type="expression" dxfId="637" priority="636" stopIfTrue="1">
      <formula>$B202="z"</formula>
    </cfRule>
    <cfRule type="expression" dxfId="636" priority="637" stopIfTrue="1">
      <formula>$B202="y"</formula>
    </cfRule>
    <cfRule type="expression" dxfId="635" priority="638" stopIfTrue="1">
      <formula>$B202="x"</formula>
    </cfRule>
  </conditionalFormatting>
  <conditionalFormatting sqref="E209:K209 O183:P183">
    <cfRule type="expression" dxfId="634" priority="633" stopIfTrue="1">
      <formula>$B176="z"</formula>
    </cfRule>
    <cfRule type="expression" dxfId="633" priority="634" stopIfTrue="1">
      <formula>$B176="y"</formula>
    </cfRule>
    <cfRule type="expression" dxfId="632" priority="635" stopIfTrue="1">
      <formula>$B176="x"</formula>
    </cfRule>
  </conditionalFormatting>
  <conditionalFormatting sqref="E208:K208">
    <cfRule type="expression" dxfId="631" priority="630" stopIfTrue="1">
      <formula>$B201="z"</formula>
    </cfRule>
    <cfRule type="expression" dxfId="630" priority="631" stopIfTrue="1">
      <formula>$B201="y"</formula>
    </cfRule>
    <cfRule type="expression" dxfId="629" priority="632" stopIfTrue="1">
      <formula>$B201="x"</formula>
    </cfRule>
  </conditionalFormatting>
  <conditionalFormatting sqref="E31:L32">
    <cfRule type="expression" dxfId="628" priority="627" stopIfTrue="1">
      <formula>$B31="z"</formula>
    </cfRule>
    <cfRule type="expression" dxfId="627" priority="628" stopIfTrue="1">
      <formula>$B31="y"</formula>
    </cfRule>
    <cfRule type="expression" dxfId="626" priority="629" stopIfTrue="1">
      <formula>$B31="x"</formula>
    </cfRule>
  </conditionalFormatting>
  <conditionalFormatting sqref="D216:P217 O188:P188">
    <cfRule type="expression" dxfId="625" priority="624" stopIfTrue="1">
      <formula>$B183="z"</formula>
    </cfRule>
    <cfRule type="expression" dxfId="624" priority="625" stopIfTrue="1">
      <formula>$B183="y"</formula>
    </cfRule>
    <cfRule type="expression" dxfId="623" priority="626" stopIfTrue="1">
      <formula>$B183="x"</formula>
    </cfRule>
  </conditionalFormatting>
  <conditionalFormatting sqref="L47:P47 E47:H47">
    <cfRule type="expression" dxfId="622" priority="621" stopIfTrue="1">
      <formula>$B47="z"</formula>
    </cfRule>
    <cfRule type="expression" dxfId="621" priority="622" stopIfTrue="1">
      <formula>$B47="y"</formula>
    </cfRule>
    <cfRule type="expression" dxfId="620" priority="623" stopIfTrue="1">
      <formula>$B47="x"</formula>
    </cfRule>
  </conditionalFormatting>
  <conditionalFormatting sqref="L98 E98:H98 N98">
    <cfRule type="expression" dxfId="619" priority="618" stopIfTrue="1">
      <formula>$B98="z"</formula>
    </cfRule>
    <cfRule type="expression" dxfId="618" priority="619" stopIfTrue="1">
      <formula>$B98="y"</formula>
    </cfRule>
    <cfRule type="expression" dxfId="617" priority="620" stopIfTrue="1">
      <formula>$B98="x"</formula>
    </cfRule>
  </conditionalFormatting>
  <conditionalFormatting sqref="D205:N206">
    <cfRule type="expression" dxfId="616" priority="615" stopIfTrue="1">
      <formula>$B205="z"</formula>
    </cfRule>
    <cfRule type="expression" dxfId="615" priority="616" stopIfTrue="1">
      <formula>$B205="y"</formula>
    </cfRule>
    <cfRule type="expression" dxfId="614" priority="617" stopIfTrue="1">
      <formula>$B205="x"</formula>
    </cfRule>
  </conditionalFormatting>
  <conditionalFormatting sqref="O205:O206">
    <cfRule type="expression" dxfId="613" priority="612" stopIfTrue="1">
      <formula>$B205="z"</formula>
    </cfRule>
    <cfRule type="expression" dxfId="612" priority="613" stopIfTrue="1">
      <formula>$B205="y"</formula>
    </cfRule>
    <cfRule type="expression" dxfId="611" priority="614" stopIfTrue="1">
      <formula>$B205="x"</formula>
    </cfRule>
  </conditionalFormatting>
  <conditionalFormatting sqref="E204 N204 G204:L204">
    <cfRule type="expression" dxfId="610" priority="609" stopIfTrue="1">
      <formula>$B204="z"</formula>
    </cfRule>
    <cfRule type="expression" dxfId="609" priority="610" stopIfTrue="1">
      <formula>$B204="y"</formula>
    </cfRule>
    <cfRule type="expression" dxfId="608" priority="611" stopIfTrue="1">
      <formula>$B204="x"</formula>
    </cfRule>
  </conditionalFormatting>
  <conditionalFormatting sqref="P205:P206">
    <cfRule type="expression" dxfId="607" priority="606" stopIfTrue="1">
      <formula>$B205="z"</formula>
    </cfRule>
    <cfRule type="expression" dxfId="606" priority="607" stopIfTrue="1">
      <formula>$B205="y"</formula>
    </cfRule>
    <cfRule type="expression" dxfId="605" priority="608" stopIfTrue="1">
      <formula>$B205="x"</formula>
    </cfRule>
  </conditionalFormatting>
  <conditionalFormatting sqref="M204">
    <cfRule type="expression" dxfId="604" priority="603" stopIfTrue="1">
      <formula>$B204="z"</formula>
    </cfRule>
    <cfRule type="expression" dxfId="603" priority="604" stopIfTrue="1">
      <formula>$B204="y"</formula>
    </cfRule>
    <cfRule type="expression" dxfId="602" priority="605" stopIfTrue="1">
      <formula>$B204="x"</formula>
    </cfRule>
  </conditionalFormatting>
  <conditionalFormatting sqref="P204">
    <cfRule type="expression" dxfId="601" priority="601" stopIfTrue="1">
      <formula>$B204="y"</formula>
    </cfRule>
    <cfRule type="expression" dxfId="600" priority="602" stopIfTrue="1">
      <formula>$B204="x"</formula>
    </cfRule>
  </conditionalFormatting>
  <conditionalFormatting sqref="E204">
    <cfRule type="expression" dxfId="599" priority="598" stopIfTrue="1">
      <formula>$B204="z"</formula>
    </cfRule>
    <cfRule type="expression" dxfId="598" priority="599" stopIfTrue="1">
      <formula>$B204="y"</formula>
    </cfRule>
    <cfRule type="expression" dxfId="597" priority="600" stopIfTrue="1">
      <formula>$B204="x"</formula>
    </cfRule>
  </conditionalFormatting>
  <conditionalFormatting sqref="G204:K204">
    <cfRule type="expression" dxfId="596" priority="595" stopIfTrue="1">
      <formula>$B204="z"</formula>
    </cfRule>
    <cfRule type="expression" dxfId="595" priority="596" stopIfTrue="1">
      <formula>$B204="y"</formula>
    </cfRule>
    <cfRule type="expression" dxfId="594" priority="597" stopIfTrue="1">
      <formula>$B204="x"</formula>
    </cfRule>
  </conditionalFormatting>
  <conditionalFormatting sqref="O204">
    <cfRule type="expression" dxfId="593" priority="593" stopIfTrue="1">
      <formula>$B204="y"</formula>
    </cfRule>
    <cfRule type="expression" dxfId="592" priority="594" stopIfTrue="1">
      <formula>$B204="x"</formula>
    </cfRule>
  </conditionalFormatting>
  <conditionalFormatting sqref="F203:F204">
    <cfRule type="expression" dxfId="591" priority="590" stopIfTrue="1">
      <formula>$B203="z"</formula>
    </cfRule>
    <cfRule type="expression" dxfId="590" priority="591" stopIfTrue="1">
      <formula>$B203="y"</formula>
    </cfRule>
    <cfRule type="expression" dxfId="589" priority="592" stopIfTrue="1">
      <formula>$B203="x"</formula>
    </cfRule>
  </conditionalFormatting>
  <conditionalFormatting sqref="L61:L64 N61:N64 D61:E61 E62:E64 G61:G64">
    <cfRule type="expression" dxfId="588" priority="587" stopIfTrue="1">
      <formula>$B61="z"</formula>
    </cfRule>
    <cfRule type="expression" dxfId="587" priority="588" stopIfTrue="1">
      <formula>$B61="y"</formula>
    </cfRule>
    <cfRule type="expression" dxfId="586" priority="589" stopIfTrue="1">
      <formula>$B61="x"</formula>
    </cfRule>
  </conditionalFormatting>
  <conditionalFormatting sqref="M61:M64">
    <cfRule type="expression" dxfId="585" priority="584" stopIfTrue="1">
      <formula>$B61="z"</formula>
    </cfRule>
    <cfRule type="expression" dxfId="584" priority="585" stopIfTrue="1">
      <formula>$B61="y"</formula>
    </cfRule>
    <cfRule type="expression" dxfId="583" priority="586" stopIfTrue="1">
      <formula>$B61="x"</formula>
    </cfRule>
  </conditionalFormatting>
  <conditionalFormatting sqref="Q60">
    <cfRule type="expression" dxfId="582" priority="582" stopIfTrue="1">
      <formula>$B60="y"</formula>
    </cfRule>
    <cfRule type="expression" dxfId="581" priority="583" stopIfTrue="1">
      <formula>$B60="x"</formula>
    </cfRule>
  </conditionalFormatting>
  <conditionalFormatting sqref="L65:L68 N65:N68 E65:E68 G65:G68">
    <cfRule type="expression" dxfId="580" priority="579" stopIfTrue="1">
      <formula>$B65="z"</formula>
    </cfRule>
    <cfRule type="expression" dxfId="579" priority="580" stopIfTrue="1">
      <formula>$B65="y"</formula>
    </cfRule>
    <cfRule type="expression" dxfId="578" priority="581" stopIfTrue="1">
      <formula>$B65="x"</formula>
    </cfRule>
  </conditionalFormatting>
  <conditionalFormatting sqref="M65:M68">
    <cfRule type="expression" dxfId="577" priority="576" stopIfTrue="1">
      <formula>$B65="z"</formula>
    </cfRule>
    <cfRule type="expression" dxfId="576" priority="577" stopIfTrue="1">
      <formula>$B65="y"</formula>
    </cfRule>
    <cfRule type="expression" dxfId="575" priority="578" stopIfTrue="1">
      <formula>$B65="x"</formula>
    </cfRule>
  </conditionalFormatting>
  <conditionalFormatting sqref="E82 M82:N82 G82">
    <cfRule type="expression" dxfId="574" priority="573" stopIfTrue="1">
      <formula>$B82="z"</formula>
    </cfRule>
    <cfRule type="expression" dxfId="573" priority="574" stopIfTrue="1">
      <formula>$B82="y"</formula>
    </cfRule>
    <cfRule type="expression" dxfId="572" priority="575" stopIfTrue="1">
      <formula>$B82="x"</formula>
    </cfRule>
  </conditionalFormatting>
  <conditionalFormatting sqref="D72:E72 E73:E74 G72:G74 D73:D98">
    <cfRule type="expression" dxfId="571" priority="570" stopIfTrue="1">
      <formula>$B72="z"</formula>
    </cfRule>
    <cfRule type="expression" dxfId="570" priority="571" stopIfTrue="1">
      <formula>$B72="y"</formula>
    </cfRule>
    <cfRule type="expression" dxfId="569" priority="572" stopIfTrue="1">
      <formula>$B72="x"</formula>
    </cfRule>
  </conditionalFormatting>
  <conditionalFormatting sqref="L75:L77 N75:N78 E76:E78 G75:G78">
    <cfRule type="expression" dxfId="568" priority="567" stopIfTrue="1">
      <formula>$B75="z"</formula>
    </cfRule>
    <cfRule type="expression" dxfId="567" priority="568" stopIfTrue="1">
      <formula>$B75="y"</formula>
    </cfRule>
    <cfRule type="expression" dxfId="566" priority="569" stopIfTrue="1">
      <formula>$B75="x"</formula>
    </cfRule>
  </conditionalFormatting>
  <conditionalFormatting sqref="M75:M78">
    <cfRule type="expression" dxfId="565" priority="564" stopIfTrue="1">
      <formula>$B75="z"</formula>
    </cfRule>
    <cfRule type="expression" dxfId="564" priority="565" stopIfTrue="1">
      <formula>$B75="y"</formula>
    </cfRule>
    <cfRule type="expression" dxfId="563" priority="566" stopIfTrue="1">
      <formula>$B75="x"</formula>
    </cfRule>
  </conditionalFormatting>
  <conditionalFormatting sqref="N79:N81 E79:E81 G79:G81">
    <cfRule type="expression" dxfId="562" priority="561" stopIfTrue="1">
      <formula>$B79="z"</formula>
    </cfRule>
    <cfRule type="expression" dxfId="561" priority="562" stopIfTrue="1">
      <formula>$B79="y"</formula>
    </cfRule>
    <cfRule type="expression" dxfId="560" priority="563" stopIfTrue="1">
      <formula>$B79="x"</formula>
    </cfRule>
  </conditionalFormatting>
  <conditionalFormatting sqref="M79:M81">
    <cfRule type="expression" dxfId="559" priority="558" stopIfTrue="1">
      <formula>$B79="z"</formula>
    </cfRule>
    <cfRule type="expression" dxfId="558" priority="559" stopIfTrue="1">
      <formula>$B79="y"</formula>
    </cfRule>
    <cfRule type="expression" dxfId="557" priority="560" stopIfTrue="1">
      <formula>$B79="x"</formula>
    </cfRule>
  </conditionalFormatting>
  <conditionalFormatting sqref="E94:G94 M94:N94">
    <cfRule type="expression" dxfId="556" priority="555" stopIfTrue="1">
      <formula>$B94="z"</formula>
    </cfRule>
    <cfRule type="expression" dxfId="555" priority="556" stopIfTrue="1">
      <formula>$B94="y"</formula>
    </cfRule>
    <cfRule type="expression" dxfId="554" priority="557" stopIfTrue="1">
      <formula>$B94="x"</formula>
    </cfRule>
  </conditionalFormatting>
  <conditionalFormatting sqref="N83:N86 E83:E86 G83:G86">
    <cfRule type="expression" dxfId="553" priority="552" stopIfTrue="1">
      <formula>$B83="z"</formula>
    </cfRule>
    <cfRule type="expression" dxfId="552" priority="553" stopIfTrue="1">
      <formula>$B83="y"</formula>
    </cfRule>
    <cfRule type="expression" dxfId="551" priority="554" stopIfTrue="1">
      <formula>$B83="x"</formula>
    </cfRule>
  </conditionalFormatting>
  <conditionalFormatting sqref="M83:M86">
    <cfRule type="expression" dxfId="550" priority="549" stopIfTrue="1">
      <formula>$B83="z"</formula>
    </cfRule>
    <cfRule type="expression" dxfId="549" priority="550" stopIfTrue="1">
      <formula>$B83="y"</formula>
    </cfRule>
    <cfRule type="expression" dxfId="548" priority="551" stopIfTrue="1">
      <formula>$B83="x"</formula>
    </cfRule>
  </conditionalFormatting>
  <conditionalFormatting sqref="N87:N90 E89:G89 E87:E88 G87:G88 E90 G90">
    <cfRule type="expression" dxfId="547" priority="546" stopIfTrue="1">
      <formula>$B87="z"</formula>
    </cfRule>
    <cfRule type="expression" dxfId="546" priority="547" stopIfTrue="1">
      <formula>$B87="y"</formula>
    </cfRule>
    <cfRule type="expression" dxfId="545" priority="548" stopIfTrue="1">
      <formula>$B87="x"</formula>
    </cfRule>
  </conditionalFormatting>
  <conditionalFormatting sqref="M87:M90">
    <cfRule type="expression" dxfId="544" priority="543" stopIfTrue="1">
      <formula>$B87="z"</formula>
    </cfRule>
    <cfRule type="expression" dxfId="543" priority="544" stopIfTrue="1">
      <formula>$B87="y"</formula>
    </cfRule>
    <cfRule type="expression" dxfId="542" priority="545" stopIfTrue="1">
      <formula>$B87="x"</formula>
    </cfRule>
  </conditionalFormatting>
  <conditionalFormatting sqref="L93 N91:N93 E91:E93 G91:G93">
    <cfRule type="expression" dxfId="541" priority="540" stopIfTrue="1">
      <formula>$B91="z"</formula>
    </cfRule>
    <cfRule type="expression" dxfId="540" priority="541" stopIfTrue="1">
      <formula>$B91="y"</formula>
    </cfRule>
    <cfRule type="expression" dxfId="539" priority="542" stopIfTrue="1">
      <formula>$B91="x"</formula>
    </cfRule>
  </conditionalFormatting>
  <conditionalFormatting sqref="M91:M93">
    <cfRule type="expression" dxfId="538" priority="537" stopIfTrue="1">
      <formula>$B91="z"</formula>
    </cfRule>
    <cfRule type="expression" dxfId="537" priority="538" stopIfTrue="1">
      <formula>$B91="y"</formula>
    </cfRule>
    <cfRule type="expression" dxfId="536" priority="539" stopIfTrue="1">
      <formula>$B91="x"</formula>
    </cfRule>
  </conditionalFormatting>
  <conditionalFormatting sqref="N95 E95 G95">
    <cfRule type="expression" dxfId="535" priority="534" stopIfTrue="1">
      <formula>$B95="z"</formula>
    </cfRule>
    <cfRule type="expression" dxfId="534" priority="535" stopIfTrue="1">
      <formula>$B95="y"</formula>
    </cfRule>
    <cfRule type="expression" dxfId="533" priority="536" stopIfTrue="1">
      <formula>$B95="x"</formula>
    </cfRule>
  </conditionalFormatting>
  <conditionalFormatting sqref="M95">
    <cfRule type="expression" dxfId="532" priority="531" stopIfTrue="1">
      <formula>$B95="z"</formula>
    </cfRule>
    <cfRule type="expression" dxfId="531" priority="532" stopIfTrue="1">
      <formula>$B95="y"</formula>
    </cfRule>
    <cfRule type="expression" dxfId="530" priority="533" stopIfTrue="1">
      <formula>$B95="x"</formula>
    </cfRule>
  </conditionalFormatting>
  <conditionalFormatting sqref="L78:L92">
    <cfRule type="expression" dxfId="529" priority="528" stopIfTrue="1">
      <formula>$B78="z"</formula>
    </cfRule>
    <cfRule type="expression" dxfId="528" priority="529" stopIfTrue="1">
      <formula>$B78="y"</formula>
    </cfRule>
    <cfRule type="expression" dxfId="527" priority="530" stopIfTrue="1">
      <formula>$B78="x"</formula>
    </cfRule>
  </conditionalFormatting>
  <conditionalFormatting sqref="L94:L96">
    <cfRule type="expression" dxfId="526" priority="525" stopIfTrue="1">
      <formula>$B94="z"</formula>
    </cfRule>
    <cfRule type="expression" dxfId="525" priority="526" stopIfTrue="1">
      <formula>$B94="y"</formula>
    </cfRule>
    <cfRule type="expression" dxfId="524" priority="527" stopIfTrue="1">
      <formula>$B94="x"</formula>
    </cfRule>
  </conditionalFormatting>
  <conditionalFormatting sqref="M97">
    <cfRule type="expression" dxfId="523" priority="522" stopIfTrue="1">
      <formula>$B97="z"</formula>
    </cfRule>
    <cfRule type="expression" dxfId="522" priority="523" stopIfTrue="1">
      <formula>$B97="y"</formula>
    </cfRule>
    <cfRule type="expression" dxfId="521" priority="524" stopIfTrue="1">
      <formula>$B97="x"</formula>
    </cfRule>
  </conditionalFormatting>
  <conditionalFormatting sqref="O97:P97">
    <cfRule type="expression" dxfId="520" priority="520" stopIfTrue="1">
      <formula>$B97="y"</formula>
    </cfRule>
    <cfRule type="expression" dxfId="519" priority="521" stopIfTrue="1">
      <formula>$B97="x"</formula>
    </cfRule>
  </conditionalFormatting>
  <conditionalFormatting sqref="L97 E97 N97 G97:H97">
    <cfRule type="expression" dxfId="518" priority="517" stopIfTrue="1">
      <formula>$B97="z"</formula>
    </cfRule>
    <cfRule type="expression" dxfId="517" priority="518" stopIfTrue="1">
      <formula>$B97="y"</formula>
    </cfRule>
    <cfRule type="expression" dxfId="516" priority="519" stopIfTrue="1">
      <formula>$B97="x"</formula>
    </cfRule>
  </conditionalFormatting>
  <conditionalFormatting sqref="F80:F88">
    <cfRule type="expression" dxfId="515" priority="514" stopIfTrue="1">
      <formula>$B80="z"</formula>
    </cfRule>
    <cfRule type="expression" dxfId="514" priority="515" stopIfTrue="1">
      <formula>$B80="y"</formula>
    </cfRule>
    <cfRule type="expression" dxfId="513" priority="516" stopIfTrue="1">
      <formula>$B80="x"</formula>
    </cfRule>
  </conditionalFormatting>
  <conditionalFormatting sqref="F61:F65">
    <cfRule type="expression" dxfId="512" priority="511" stopIfTrue="1">
      <formula>$B61="z"</formula>
    </cfRule>
    <cfRule type="expression" dxfId="511" priority="512" stopIfTrue="1">
      <formula>$B61="y"</formula>
    </cfRule>
    <cfRule type="expression" dxfId="510" priority="513" stopIfTrue="1">
      <formula>$B61="x"</formula>
    </cfRule>
  </conditionalFormatting>
  <conditionalFormatting sqref="E75">
    <cfRule type="expression" dxfId="509" priority="508" stopIfTrue="1">
      <formula>$B75="z"</formula>
    </cfRule>
    <cfRule type="expression" dxfId="508" priority="509" stopIfTrue="1">
      <formula>$B75="y"</formula>
    </cfRule>
    <cfRule type="expression" dxfId="507" priority="510" stopIfTrue="1">
      <formula>$B75="x"</formula>
    </cfRule>
  </conditionalFormatting>
  <conditionalFormatting sqref="F93">
    <cfRule type="expression" dxfId="506" priority="505" stopIfTrue="1">
      <formula>$B93="z"</formula>
    </cfRule>
    <cfRule type="expression" dxfId="505" priority="506" stopIfTrue="1">
      <formula>$B93="y"</formula>
    </cfRule>
    <cfRule type="expression" dxfId="504" priority="507" stopIfTrue="1">
      <formula>$B93="x"</formula>
    </cfRule>
  </conditionalFormatting>
  <conditionalFormatting sqref="F73:F79">
    <cfRule type="expression" dxfId="503" priority="502" stopIfTrue="1">
      <formula>$B73="z"</formula>
    </cfRule>
    <cfRule type="expression" dxfId="502" priority="503" stopIfTrue="1">
      <formula>$B73="y"</formula>
    </cfRule>
    <cfRule type="expression" dxfId="501" priority="504" stopIfTrue="1">
      <formula>$B73="x"</formula>
    </cfRule>
  </conditionalFormatting>
  <conditionalFormatting sqref="F72">
    <cfRule type="expression" dxfId="500" priority="499" stopIfTrue="1">
      <formula>$B72="z"</formula>
    </cfRule>
    <cfRule type="expression" dxfId="499" priority="500" stopIfTrue="1">
      <formula>$B72="y"</formula>
    </cfRule>
    <cfRule type="expression" dxfId="498" priority="501" stopIfTrue="1">
      <formula>$B72="x"</formula>
    </cfRule>
  </conditionalFormatting>
  <conditionalFormatting sqref="N194:N197 E194:G194 L194:L197 E195:F197">
    <cfRule type="expression" dxfId="497" priority="496" stopIfTrue="1">
      <formula>$B194="z"</formula>
    </cfRule>
    <cfRule type="expression" dxfId="496" priority="497" stopIfTrue="1">
      <formula>$B194="y"</formula>
    </cfRule>
    <cfRule type="expression" dxfId="495" priority="498" stopIfTrue="1">
      <formula>$B194="x"</formula>
    </cfRule>
  </conditionalFormatting>
  <conditionalFormatting sqref="L178 N178">
    <cfRule type="expression" dxfId="494" priority="493" stopIfTrue="1">
      <formula>$B178="z"</formula>
    </cfRule>
    <cfRule type="expression" dxfId="493" priority="494" stopIfTrue="1">
      <formula>$B178="y"</formula>
    </cfRule>
    <cfRule type="expression" dxfId="492" priority="495" stopIfTrue="1">
      <formula>$B178="x"</formula>
    </cfRule>
  </conditionalFormatting>
  <conditionalFormatting sqref="N178">
    <cfRule type="expression" dxfId="491" priority="490" stopIfTrue="1">
      <formula>$B178="z"</formula>
    </cfRule>
    <cfRule type="expression" dxfId="490" priority="491" stopIfTrue="1">
      <formula>$B178="y"</formula>
    </cfRule>
    <cfRule type="expression" dxfId="489" priority="492" stopIfTrue="1">
      <formula>$B178="x"</formula>
    </cfRule>
  </conditionalFormatting>
  <conditionalFormatting sqref="F178">
    <cfRule type="expression" dxfId="488" priority="487" stopIfTrue="1">
      <formula>$B178="z"</formula>
    </cfRule>
    <cfRule type="expression" dxfId="487" priority="488" stopIfTrue="1">
      <formula>$B178="y"</formula>
    </cfRule>
    <cfRule type="expression" dxfId="486" priority="489" stopIfTrue="1">
      <formula>$B178="x"</formula>
    </cfRule>
  </conditionalFormatting>
  <conditionalFormatting sqref="E178">
    <cfRule type="expression" dxfId="485" priority="484" stopIfTrue="1">
      <formula>$B178="z"</formula>
    </cfRule>
    <cfRule type="expression" dxfId="484" priority="485" stopIfTrue="1">
      <formula>$B178="y"</formula>
    </cfRule>
    <cfRule type="expression" dxfId="483" priority="486" stopIfTrue="1">
      <formula>$B178="x"</formula>
    </cfRule>
  </conditionalFormatting>
  <conditionalFormatting sqref="E180:G180">
    <cfRule type="expression" dxfId="482" priority="482" stopIfTrue="1">
      <formula>$B180="y"</formula>
    </cfRule>
    <cfRule type="expression" dxfId="481" priority="483" stopIfTrue="1">
      <formula>$B180="x"</formula>
    </cfRule>
  </conditionalFormatting>
  <conditionalFormatting sqref="N179">
    <cfRule type="expression" dxfId="480" priority="479" stopIfTrue="1">
      <formula>$B179="z"</formula>
    </cfRule>
    <cfRule type="expression" dxfId="479" priority="480" stopIfTrue="1">
      <formula>$B179="y"</formula>
    </cfRule>
    <cfRule type="expression" dxfId="478" priority="481" stopIfTrue="1">
      <formula>$B179="x"</formula>
    </cfRule>
  </conditionalFormatting>
  <conditionalFormatting sqref="F179">
    <cfRule type="expression" dxfId="477" priority="477" stopIfTrue="1">
      <formula>$B179="y"</formula>
    </cfRule>
    <cfRule type="expression" dxfId="476" priority="478" stopIfTrue="1">
      <formula>$B179="x"</formula>
    </cfRule>
  </conditionalFormatting>
  <conditionalFormatting sqref="L179">
    <cfRule type="expression" dxfId="475" priority="474" stopIfTrue="1">
      <formula>$B179="z"</formula>
    </cfRule>
    <cfRule type="expression" dxfId="474" priority="475" stopIfTrue="1">
      <formula>$B179="y"</formula>
    </cfRule>
    <cfRule type="expression" dxfId="473" priority="476" stopIfTrue="1">
      <formula>$B179="x"</formula>
    </cfRule>
  </conditionalFormatting>
  <conditionalFormatting sqref="E179:G179">
    <cfRule type="expression" dxfId="472" priority="472" stopIfTrue="1">
      <formula>$B179="y"</formula>
    </cfRule>
    <cfRule type="expression" dxfId="471" priority="473" stopIfTrue="1">
      <formula>$B179="x"</formula>
    </cfRule>
  </conditionalFormatting>
  <conditionalFormatting sqref="F179">
    <cfRule type="expression" dxfId="470" priority="470" stopIfTrue="1">
      <formula>$B179="y"</formula>
    </cfRule>
    <cfRule type="expression" dxfId="469" priority="471" stopIfTrue="1">
      <formula>$B179="x"</formula>
    </cfRule>
  </conditionalFormatting>
  <conditionalFormatting sqref="F179">
    <cfRule type="expression" dxfId="468" priority="468" stopIfTrue="1">
      <formula>$B179="y"</formula>
    </cfRule>
    <cfRule type="expression" dxfId="467" priority="469" stopIfTrue="1">
      <formula>$B179="x"</formula>
    </cfRule>
  </conditionalFormatting>
  <conditionalFormatting sqref="N185 G185:L185 G187:L187 N187">
    <cfRule type="expression" dxfId="466" priority="465" stopIfTrue="1">
      <formula>$B185="z"</formula>
    </cfRule>
    <cfRule type="expression" dxfId="465" priority="466" stopIfTrue="1">
      <formula>$B185="y"</formula>
    </cfRule>
    <cfRule type="expression" dxfId="464" priority="467" stopIfTrue="1">
      <formula>$B185="x"</formula>
    </cfRule>
  </conditionalFormatting>
  <conditionalFormatting sqref="F185 F187">
    <cfRule type="expression" dxfId="463" priority="462" stopIfTrue="1">
      <formula>$B185="z"</formula>
    </cfRule>
    <cfRule type="expression" dxfId="462" priority="463" stopIfTrue="1">
      <formula>$B185="y"</formula>
    </cfRule>
    <cfRule type="expression" dxfId="461" priority="464" stopIfTrue="1">
      <formula>$B185="x"</formula>
    </cfRule>
  </conditionalFormatting>
  <conditionalFormatting sqref="F194:F197">
    <cfRule type="expression" dxfId="460" priority="459" stopIfTrue="1">
      <formula>$B194="z"</formula>
    </cfRule>
    <cfRule type="expression" dxfId="459" priority="460" stopIfTrue="1">
      <formula>$B194="y"</formula>
    </cfRule>
    <cfRule type="expression" dxfId="458" priority="461" stopIfTrue="1">
      <formula>$B194="x"</formula>
    </cfRule>
  </conditionalFormatting>
  <conditionalFormatting sqref="L198:L199 N198:N199 E198:G198 E199:F199">
    <cfRule type="expression" dxfId="457" priority="456" stopIfTrue="1">
      <formula>$B198="z"</formula>
    </cfRule>
    <cfRule type="expression" dxfId="456" priority="457" stopIfTrue="1">
      <formula>$B198="y"</formula>
    </cfRule>
    <cfRule type="expression" dxfId="455" priority="458" stopIfTrue="1">
      <formula>$B198="x"</formula>
    </cfRule>
  </conditionalFormatting>
  <conditionalFormatting sqref="F198:F199">
    <cfRule type="expression" dxfId="454" priority="453" stopIfTrue="1">
      <formula>$B198="z"</formula>
    </cfRule>
    <cfRule type="expression" dxfId="453" priority="454" stopIfTrue="1">
      <formula>$B198="y"</formula>
    </cfRule>
    <cfRule type="expression" dxfId="452" priority="455" stopIfTrue="1">
      <formula>$B198="x"</formula>
    </cfRule>
  </conditionalFormatting>
  <conditionalFormatting sqref="L188:L193 N188:N193 E188:G193">
    <cfRule type="expression" dxfId="451" priority="450" stopIfTrue="1">
      <formula>$B188="z"</formula>
    </cfRule>
    <cfRule type="expression" dxfId="450" priority="451" stopIfTrue="1">
      <formula>$B188="y"</formula>
    </cfRule>
    <cfRule type="expression" dxfId="449" priority="452" stopIfTrue="1">
      <formula>$B188="x"</formula>
    </cfRule>
  </conditionalFormatting>
  <conditionalFormatting sqref="G199">
    <cfRule type="expression" dxfId="448" priority="447" stopIfTrue="1">
      <formula>$B199="z"</formula>
    </cfRule>
    <cfRule type="expression" dxfId="447" priority="448" stopIfTrue="1">
      <formula>$B199="y"</formula>
    </cfRule>
    <cfRule type="expression" dxfId="446" priority="449" stopIfTrue="1">
      <formula>$B199="x"</formula>
    </cfRule>
  </conditionalFormatting>
  <conditionalFormatting sqref="F188:F193">
    <cfRule type="expression" dxfId="445" priority="444" stopIfTrue="1">
      <formula>$B188="z"</formula>
    </cfRule>
    <cfRule type="expression" dxfId="444" priority="445" stopIfTrue="1">
      <formula>$B188="y"</formula>
    </cfRule>
    <cfRule type="expression" dxfId="443" priority="446" stopIfTrue="1">
      <formula>$B188="x"</formula>
    </cfRule>
  </conditionalFormatting>
  <conditionalFormatting sqref="G195">
    <cfRule type="expression" dxfId="442" priority="441" stopIfTrue="1">
      <formula>$B195="z"</formula>
    </cfRule>
    <cfRule type="expression" dxfId="441" priority="442" stopIfTrue="1">
      <formula>$B195="y"</formula>
    </cfRule>
    <cfRule type="expression" dxfId="440" priority="443" stopIfTrue="1">
      <formula>$B195="x"</formula>
    </cfRule>
  </conditionalFormatting>
  <conditionalFormatting sqref="L184 N184 E184:G184">
    <cfRule type="expression" dxfId="439" priority="438" stopIfTrue="1">
      <formula>$B184="z"</formula>
    </cfRule>
    <cfRule type="expression" dxfId="438" priority="439" stopIfTrue="1">
      <formula>$B184="y"</formula>
    </cfRule>
    <cfRule type="expression" dxfId="437" priority="440" stopIfTrue="1">
      <formula>$B184="x"</formula>
    </cfRule>
  </conditionalFormatting>
  <conditionalFormatting sqref="G196">
    <cfRule type="expression" dxfId="436" priority="435" stopIfTrue="1">
      <formula>$B196="z"</formula>
    </cfRule>
    <cfRule type="expression" dxfId="435" priority="436" stopIfTrue="1">
      <formula>$B196="y"</formula>
    </cfRule>
    <cfRule type="expression" dxfId="434" priority="437" stopIfTrue="1">
      <formula>$B196="x"</formula>
    </cfRule>
  </conditionalFormatting>
  <conditionalFormatting sqref="G197">
    <cfRule type="expression" dxfId="433" priority="432" stopIfTrue="1">
      <formula>$B197="z"</formula>
    </cfRule>
    <cfRule type="expression" dxfId="432" priority="433" stopIfTrue="1">
      <formula>$B197="y"</formula>
    </cfRule>
    <cfRule type="expression" dxfId="431" priority="434" stopIfTrue="1">
      <formula>$B197="x"</formula>
    </cfRule>
  </conditionalFormatting>
  <conditionalFormatting sqref="L186 N186 E186:G186">
    <cfRule type="expression" dxfId="430" priority="429" stopIfTrue="1">
      <formula>$B186="z"</formula>
    </cfRule>
    <cfRule type="expression" dxfId="429" priority="430" stopIfTrue="1">
      <formula>$B186="y"</formula>
    </cfRule>
    <cfRule type="expression" dxfId="428" priority="431" stopIfTrue="1">
      <formula>$B186="x"</formula>
    </cfRule>
  </conditionalFormatting>
  <conditionalFormatting sqref="F186">
    <cfRule type="expression" dxfId="427" priority="426" stopIfTrue="1">
      <formula>$B186="z"</formula>
    </cfRule>
    <cfRule type="expression" dxfId="426" priority="427" stopIfTrue="1">
      <formula>$B186="y"</formula>
    </cfRule>
    <cfRule type="expression" dxfId="425" priority="428" stopIfTrue="1">
      <formula>$B186="x"</formula>
    </cfRule>
  </conditionalFormatting>
  <conditionalFormatting sqref="F184">
    <cfRule type="expression" dxfId="424" priority="423" stopIfTrue="1">
      <formula>$B184="z"</formula>
    </cfRule>
    <cfRule type="expression" dxfId="423" priority="424" stopIfTrue="1">
      <formula>$B184="y"</formula>
    </cfRule>
    <cfRule type="expression" dxfId="422" priority="425" stopIfTrue="1">
      <formula>$B184="x"</formula>
    </cfRule>
  </conditionalFormatting>
  <conditionalFormatting sqref="G181:G182">
    <cfRule type="expression" dxfId="421" priority="421" stopIfTrue="1">
      <formula>$B181="y"</formula>
    </cfRule>
    <cfRule type="expression" dxfId="420" priority="422" stopIfTrue="1">
      <formula>$B181="x"</formula>
    </cfRule>
  </conditionalFormatting>
  <conditionalFormatting sqref="O177:P177">
    <cfRule type="expression" dxfId="419" priority="418" stopIfTrue="1">
      <formula>$B177="z"</formula>
    </cfRule>
    <cfRule type="expression" dxfId="418" priority="419" stopIfTrue="1">
      <formula>$B177="y"</formula>
    </cfRule>
    <cfRule type="expression" dxfId="417" priority="420" stopIfTrue="1">
      <formula>$B177="x"</formula>
    </cfRule>
  </conditionalFormatting>
  <conditionalFormatting sqref="F90:F91">
    <cfRule type="expression" dxfId="416" priority="415" stopIfTrue="1">
      <formula>$B90="z"</formula>
    </cfRule>
    <cfRule type="expression" dxfId="415" priority="416" stopIfTrue="1">
      <formula>$B90="y"</formula>
    </cfRule>
    <cfRule type="expression" dxfId="414" priority="417" stopIfTrue="1">
      <formula>$B90="x"</formula>
    </cfRule>
  </conditionalFormatting>
  <conditionalFormatting sqref="F92">
    <cfRule type="expression" dxfId="413" priority="412" stopIfTrue="1">
      <formula>$B92="z"</formula>
    </cfRule>
    <cfRule type="expression" dxfId="412" priority="413" stopIfTrue="1">
      <formula>$B92="y"</formula>
    </cfRule>
    <cfRule type="expression" dxfId="411" priority="414" stopIfTrue="1">
      <formula>$B92="x"</formula>
    </cfRule>
  </conditionalFormatting>
  <conditionalFormatting sqref="F95">
    <cfRule type="expression" dxfId="410" priority="409" stopIfTrue="1">
      <formula>$B95="z"</formula>
    </cfRule>
    <cfRule type="expression" dxfId="409" priority="410" stopIfTrue="1">
      <formula>$B95="y"</formula>
    </cfRule>
    <cfRule type="expression" dxfId="408" priority="411" stopIfTrue="1">
      <formula>$B95="x"</formula>
    </cfRule>
  </conditionalFormatting>
  <conditionalFormatting sqref="F97">
    <cfRule type="expression" dxfId="407" priority="406" stopIfTrue="1">
      <formula>$B97="z"</formula>
    </cfRule>
    <cfRule type="expression" dxfId="406" priority="407" stopIfTrue="1">
      <formula>$B97="y"</formula>
    </cfRule>
    <cfRule type="expression" dxfId="405" priority="408" stopIfTrue="1">
      <formula>$B97="x"</formula>
    </cfRule>
  </conditionalFormatting>
  <conditionalFormatting sqref="F66:F68">
    <cfRule type="expression" dxfId="404" priority="403" stopIfTrue="1">
      <formula>$B66="z"</formula>
    </cfRule>
    <cfRule type="expression" dxfId="403" priority="404" stopIfTrue="1">
      <formula>$B66="y"</formula>
    </cfRule>
    <cfRule type="expression" dxfId="402" priority="405" stopIfTrue="1">
      <formula>$B66="x"</formula>
    </cfRule>
  </conditionalFormatting>
  <conditionalFormatting sqref="D114 M114:N176 D115:L176">
    <cfRule type="expression" dxfId="401" priority="400" stopIfTrue="1">
      <formula>$B114="z"</formula>
    </cfRule>
    <cfRule type="expression" dxfId="400" priority="401" stopIfTrue="1">
      <formula>$B114="y"</formula>
    </cfRule>
    <cfRule type="expression" dxfId="399" priority="402" stopIfTrue="1">
      <formula>$B114="x"</formula>
    </cfRule>
  </conditionalFormatting>
  <conditionalFormatting sqref="D176:P176 D166:P167">
    <cfRule type="expression" dxfId="398" priority="397" stopIfTrue="1">
      <formula>$B160="z"</formula>
    </cfRule>
    <cfRule type="expression" dxfId="397" priority="398" stopIfTrue="1">
      <formula>$B160="y"</formula>
    </cfRule>
    <cfRule type="expression" dxfId="396" priority="399" stopIfTrue="1">
      <formula>$B160="x"</formula>
    </cfRule>
  </conditionalFormatting>
  <conditionalFormatting sqref="E114 G114 O114:P176">
    <cfRule type="expression" dxfId="395" priority="395" stopIfTrue="1">
      <formula>$B114="y"</formula>
    </cfRule>
    <cfRule type="expression" dxfId="394" priority="396" stopIfTrue="1">
      <formula>$B114="x"</formula>
    </cfRule>
  </conditionalFormatting>
  <conditionalFormatting sqref="L114">
    <cfRule type="expression" dxfId="393" priority="392" stopIfTrue="1">
      <formula>$B114="z"</formula>
    </cfRule>
    <cfRule type="expression" dxfId="392" priority="393" stopIfTrue="1">
      <formula>$B114="y"</formula>
    </cfRule>
    <cfRule type="expression" dxfId="391" priority="394" stopIfTrue="1">
      <formula>$B114="x"</formula>
    </cfRule>
  </conditionalFormatting>
  <conditionalFormatting sqref="F114">
    <cfRule type="expression" dxfId="390" priority="389" stopIfTrue="1">
      <formula>$B114="z"</formula>
    </cfRule>
    <cfRule type="expression" dxfId="389" priority="390" stopIfTrue="1">
      <formula>$B114="y"</formula>
    </cfRule>
    <cfRule type="expression" dxfId="388" priority="391" stopIfTrue="1">
      <formula>$B114="x"</formula>
    </cfRule>
  </conditionalFormatting>
  <conditionalFormatting sqref="E138">
    <cfRule type="expression" dxfId="387" priority="386" stopIfTrue="1">
      <formula>$B138="z"</formula>
    </cfRule>
    <cfRule type="expression" dxfId="386" priority="387" stopIfTrue="1">
      <formula>$B138="y"</formula>
    </cfRule>
    <cfRule type="expression" dxfId="385" priority="388" stopIfTrue="1">
      <formula>$B138="x"</formula>
    </cfRule>
  </conditionalFormatting>
  <conditionalFormatting sqref="G138:K138">
    <cfRule type="expression" dxfId="384" priority="383" stopIfTrue="1">
      <formula>$B138="z"</formula>
    </cfRule>
    <cfRule type="expression" dxfId="383" priority="384" stopIfTrue="1">
      <formula>$B138="y"</formula>
    </cfRule>
    <cfRule type="expression" dxfId="382" priority="385" stopIfTrue="1">
      <formula>$B138="x"</formula>
    </cfRule>
  </conditionalFormatting>
  <conditionalFormatting sqref="M170:M172 F161:F166 D155:P156 L157:M169 F157 F154 F170:F171">
    <cfRule type="expression" dxfId="381" priority="380" stopIfTrue="1">
      <formula>'[COMPLEMENTARES CEMA - ricardo.xls]Orçamento'!#REF!="z"</formula>
    </cfRule>
    <cfRule type="expression" dxfId="380" priority="381" stopIfTrue="1">
      <formula>'[COMPLEMENTARES CEMA - ricardo.xls]Orçamento'!#REF!="y"</formula>
    </cfRule>
    <cfRule type="expression" dxfId="379" priority="382" stopIfTrue="1">
      <formula>'[COMPLEMENTARES CEMA - ricardo.xls]Orçamento'!#REF!="x"</formula>
    </cfRule>
  </conditionalFormatting>
  <conditionalFormatting sqref="D157:P157">
    <cfRule type="expression" dxfId="378" priority="377" stopIfTrue="1">
      <formula>'[COMPLEMENTARES CEMA - ricardo.xls]Orçamento'!#REF!="z"</formula>
    </cfRule>
    <cfRule type="expression" dxfId="377" priority="378" stopIfTrue="1">
      <formula>'[COMPLEMENTARES CEMA - ricardo.xls]Orçamento'!#REF!="y"</formula>
    </cfRule>
    <cfRule type="expression" dxfId="376" priority="379" stopIfTrue="1">
      <formula>'[COMPLEMENTARES CEMA - ricardo.xls]Orçamento'!#REF!="x"</formula>
    </cfRule>
  </conditionalFormatting>
  <conditionalFormatting sqref="E139:E141 G139:G141">
    <cfRule type="expression" dxfId="375" priority="375" stopIfTrue="1">
      <formula>$B139="y"</formula>
    </cfRule>
    <cfRule type="expression" dxfId="374" priority="376" stopIfTrue="1">
      <formula>$B139="x"</formula>
    </cfRule>
  </conditionalFormatting>
  <conditionalFormatting sqref="L139:L141">
    <cfRule type="expression" dxfId="373" priority="372" stopIfTrue="1">
      <formula>$B139="z"</formula>
    </cfRule>
    <cfRule type="expression" dxfId="372" priority="373" stopIfTrue="1">
      <formula>$B139="y"</formula>
    </cfRule>
    <cfRule type="expression" dxfId="371" priority="374" stopIfTrue="1">
      <formula>$B139="x"</formula>
    </cfRule>
  </conditionalFormatting>
  <conditionalFormatting sqref="F139:F141">
    <cfRule type="expression" dxfId="370" priority="369" stopIfTrue="1">
      <formula>$B139="z"</formula>
    </cfRule>
    <cfRule type="expression" dxfId="369" priority="370" stopIfTrue="1">
      <formula>$B139="y"</formula>
    </cfRule>
    <cfRule type="expression" dxfId="368" priority="371" stopIfTrue="1">
      <formula>$B139="x"</formula>
    </cfRule>
  </conditionalFormatting>
  <conditionalFormatting sqref="E116:E137">
    <cfRule type="expression" dxfId="367" priority="366" stopIfTrue="1">
      <formula>$B116="z"</formula>
    </cfRule>
    <cfRule type="expression" dxfId="366" priority="367" stopIfTrue="1">
      <formula>$B116="y"</formula>
    </cfRule>
    <cfRule type="expression" dxfId="365" priority="368" stopIfTrue="1">
      <formula>$B116="x"</formula>
    </cfRule>
  </conditionalFormatting>
  <conditionalFormatting sqref="G116:K137">
    <cfRule type="expression" dxfId="364" priority="363" stopIfTrue="1">
      <formula>$B116="z"</formula>
    </cfRule>
    <cfRule type="expression" dxfId="363" priority="364" stopIfTrue="1">
      <formula>$B116="y"</formula>
    </cfRule>
    <cfRule type="expression" dxfId="362" priority="365" stopIfTrue="1">
      <formula>$B116="x"</formula>
    </cfRule>
  </conditionalFormatting>
  <conditionalFormatting sqref="E138">
    <cfRule type="expression" dxfId="361" priority="360" stopIfTrue="1">
      <formula>$B138="z"</formula>
    </cfRule>
    <cfRule type="expression" dxfId="360" priority="361" stopIfTrue="1">
      <formula>$B138="y"</formula>
    </cfRule>
    <cfRule type="expression" dxfId="359" priority="362" stopIfTrue="1">
      <formula>$B138="x"</formula>
    </cfRule>
  </conditionalFormatting>
  <conditionalFormatting sqref="G138:K138">
    <cfRule type="expression" dxfId="358" priority="357" stopIfTrue="1">
      <formula>$B138="z"</formula>
    </cfRule>
    <cfRule type="expression" dxfId="357" priority="358" stopIfTrue="1">
      <formula>$B138="y"</formula>
    </cfRule>
    <cfRule type="expression" dxfId="356" priority="359" stopIfTrue="1">
      <formula>$B138="x"</formula>
    </cfRule>
  </conditionalFormatting>
  <conditionalFormatting sqref="E139">
    <cfRule type="expression" dxfId="355" priority="354" stopIfTrue="1">
      <formula>$B139="z"</formula>
    </cfRule>
    <cfRule type="expression" dxfId="354" priority="355" stopIfTrue="1">
      <formula>$B139="y"</formula>
    </cfRule>
    <cfRule type="expression" dxfId="353" priority="356" stopIfTrue="1">
      <formula>$B139="x"</formula>
    </cfRule>
  </conditionalFormatting>
  <conditionalFormatting sqref="G139:K139">
    <cfRule type="expression" dxfId="352" priority="351" stopIfTrue="1">
      <formula>$B139="z"</formula>
    </cfRule>
    <cfRule type="expression" dxfId="351" priority="352" stopIfTrue="1">
      <formula>$B139="y"</formula>
    </cfRule>
    <cfRule type="expression" dxfId="350" priority="353" stopIfTrue="1">
      <formula>$B139="x"</formula>
    </cfRule>
  </conditionalFormatting>
  <conditionalFormatting sqref="E140">
    <cfRule type="expression" dxfId="349" priority="348" stopIfTrue="1">
      <formula>$B140="z"</formula>
    </cfRule>
    <cfRule type="expression" dxfId="348" priority="349" stopIfTrue="1">
      <formula>$B140="y"</formula>
    </cfRule>
    <cfRule type="expression" dxfId="347" priority="350" stopIfTrue="1">
      <formula>$B140="x"</formula>
    </cfRule>
  </conditionalFormatting>
  <conditionalFormatting sqref="G140:K140">
    <cfRule type="expression" dxfId="346" priority="345" stopIfTrue="1">
      <formula>$B140="z"</formula>
    </cfRule>
    <cfRule type="expression" dxfId="345" priority="346" stopIfTrue="1">
      <formula>$B140="y"</formula>
    </cfRule>
    <cfRule type="expression" dxfId="344" priority="347" stopIfTrue="1">
      <formula>$B140="x"</formula>
    </cfRule>
  </conditionalFormatting>
  <conditionalFormatting sqref="E141">
    <cfRule type="expression" dxfId="343" priority="342" stopIfTrue="1">
      <formula>$B141="z"</formula>
    </cfRule>
    <cfRule type="expression" dxfId="342" priority="343" stopIfTrue="1">
      <formula>$B141="y"</formula>
    </cfRule>
    <cfRule type="expression" dxfId="341" priority="344" stopIfTrue="1">
      <formula>$B141="x"</formula>
    </cfRule>
  </conditionalFormatting>
  <conditionalFormatting sqref="G141:K141">
    <cfRule type="expression" dxfId="340" priority="339" stopIfTrue="1">
      <formula>$B141="z"</formula>
    </cfRule>
    <cfRule type="expression" dxfId="339" priority="340" stopIfTrue="1">
      <formula>$B141="y"</formula>
    </cfRule>
    <cfRule type="expression" dxfId="338" priority="341" stopIfTrue="1">
      <formula>$B141="x"</formula>
    </cfRule>
  </conditionalFormatting>
  <conditionalFormatting sqref="F144">
    <cfRule type="expression" dxfId="337" priority="336" stopIfTrue="1">
      <formula>$B144="z"</formula>
    </cfRule>
    <cfRule type="expression" dxfId="336" priority="337" stopIfTrue="1">
      <formula>$B144="y"</formula>
    </cfRule>
    <cfRule type="expression" dxfId="335" priority="338" stopIfTrue="1">
      <formula>$B144="x"</formula>
    </cfRule>
  </conditionalFormatting>
  <conditionalFormatting sqref="F150:F152">
    <cfRule type="expression" dxfId="334" priority="333" stopIfTrue="1">
      <formula>$B150="z"</formula>
    </cfRule>
    <cfRule type="expression" dxfId="333" priority="334" stopIfTrue="1">
      <formula>$B150="y"</formula>
    </cfRule>
    <cfRule type="expression" dxfId="332" priority="335" stopIfTrue="1">
      <formula>$B150="x"</formula>
    </cfRule>
  </conditionalFormatting>
  <conditionalFormatting sqref="L154:M155">
    <cfRule type="expression" dxfId="331" priority="330" stopIfTrue="1">
      <formula>$B154="z"</formula>
    </cfRule>
    <cfRule type="expression" dxfId="330" priority="331" stopIfTrue="1">
      <formula>$B154="y"</formula>
    </cfRule>
    <cfRule type="expression" dxfId="329" priority="332" stopIfTrue="1">
      <formula>$B154="x"</formula>
    </cfRule>
  </conditionalFormatting>
  <conditionalFormatting sqref="L162">
    <cfRule type="expression" dxfId="328" priority="327" stopIfTrue="1">
      <formula>$B162="z"</formula>
    </cfRule>
    <cfRule type="expression" dxfId="327" priority="328" stopIfTrue="1">
      <formula>$B162="y"</formula>
    </cfRule>
    <cfRule type="expression" dxfId="326" priority="329" stopIfTrue="1">
      <formula>$B162="x"</formula>
    </cfRule>
  </conditionalFormatting>
  <conditionalFormatting sqref="L162">
    <cfRule type="expression" dxfId="325" priority="324" stopIfTrue="1">
      <formula>$B162="z"</formula>
    </cfRule>
    <cfRule type="expression" dxfId="324" priority="325" stopIfTrue="1">
      <formula>$B162="y"</formula>
    </cfRule>
    <cfRule type="expression" dxfId="323" priority="326" stopIfTrue="1">
      <formula>$B162="x"</formula>
    </cfRule>
  </conditionalFormatting>
  <conditionalFormatting sqref="O172:P176">
    <cfRule type="expression" dxfId="322" priority="322" stopIfTrue="1">
      <formula>$B172="y"</formula>
    </cfRule>
    <cfRule type="expression" dxfId="321" priority="323" stopIfTrue="1">
      <formula>$B172="x"</formula>
    </cfRule>
  </conditionalFormatting>
  <conditionalFormatting sqref="F171">
    <cfRule type="expression" dxfId="320" priority="319" stopIfTrue="1">
      <formula>$B170="z"</formula>
    </cfRule>
    <cfRule type="expression" dxfId="319" priority="320" stopIfTrue="1">
      <formula>$B170="y"</formula>
    </cfRule>
    <cfRule type="expression" dxfId="318" priority="321" stopIfTrue="1">
      <formula>$B170="x"</formula>
    </cfRule>
  </conditionalFormatting>
  <conditionalFormatting sqref="E156:N156 F157">
    <cfRule type="expression" dxfId="317" priority="316" stopIfTrue="1">
      <formula>$B156="z"</formula>
    </cfRule>
    <cfRule type="expression" dxfId="316" priority="317" stopIfTrue="1">
      <formula>$B156="y"</formula>
    </cfRule>
    <cfRule type="expression" dxfId="315" priority="318" stopIfTrue="1">
      <formula>$B156="x"</formula>
    </cfRule>
  </conditionalFormatting>
  <conditionalFormatting sqref="F161:F166 E156:N156 F157 F154 F170:F171">
    <cfRule type="expression" dxfId="314" priority="313" stopIfTrue="1">
      <formula>'\Users\Eustaquio\AppData\Local\Microsoft\Windows\Temporary Internet Files\Content.Outlook\7U1416EI\[COMPLEMENTARES CEMA - fase 2.xls]Orçamento'!#REF!="z"</formula>
    </cfRule>
    <cfRule type="expression" dxfId="313" priority="314" stopIfTrue="1">
      <formula>'\Users\Eustaquio\AppData\Local\Microsoft\Windows\Temporary Internet Files\Content.Outlook\7U1416EI\[COMPLEMENTARES CEMA - fase 2.xls]Orçamento'!#REF!="y"</formula>
    </cfRule>
    <cfRule type="expression" dxfId="312" priority="315" stopIfTrue="1">
      <formula>'\Users\Eustaquio\AppData\Local\Microsoft\Windows\Temporary Internet Files\Content.Outlook\7U1416EI\[COMPLEMENTARES CEMA - fase 2.xls]Orçamento'!#REF!="x"</formula>
    </cfRule>
  </conditionalFormatting>
  <conditionalFormatting sqref="F156:F157">
    <cfRule type="expression" dxfId="311" priority="310" stopIfTrue="1">
      <formula>$B156="z"</formula>
    </cfRule>
    <cfRule type="expression" dxfId="310" priority="311" stopIfTrue="1">
      <formula>$B156="y"</formula>
    </cfRule>
    <cfRule type="expression" dxfId="309" priority="312" stopIfTrue="1">
      <formula>$B156="x"</formula>
    </cfRule>
  </conditionalFormatting>
  <conditionalFormatting sqref="F161">
    <cfRule type="expression" dxfId="308" priority="307" stopIfTrue="1">
      <formula>$B161="z"</formula>
    </cfRule>
    <cfRule type="expression" dxfId="307" priority="308" stopIfTrue="1">
      <formula>$B161="y"</formula>
    </cfRule>
    <cfRule type="expression" dxfId="306" priority="309" stopIfTrue="1">
      <formula>$B161="x"</formula>
    </cfRule>
  </conditionalFormatting>
  <conditionalFormatting sqref="F161">
    <cfRule type="expression" dxfId="305" priority="304" stopIfTrue="1">
      <formula>$B161="z"</formula>
    </cfRule>
    <cfRule type="expression" dxfId="304" priority="305" stopIfTrue="1">
      <formula>$B161="y"</formula>
    </cfRule>
    <cfRule type="expression" dxfId="303" priority="306" stopIfTrue="1">
      <formula>$B161="x"</formula>
    </cfRule>
  </conditionalFormatting>
  <conditionalFormatting sqref="F164:F166 D162:P163">
    <cfRule type="expression" dxfId="302" priority="301" stopIfTrue="1">
      <formula>$B158="z"</formula>
    </cfRule>
    <cfRule type="expression" dxfId="301" priority="302" stopIfTrue="1">
      <formula>$B158="y"</formula>
    </cfRule>
    <cfRule type="expression" dxfId="300" priority="303" stopIfTrue="1">
      <formula>$B158="x"</formula>
    </cfRule>
  </conditionalFormatting>
  <conditionalFormatting sqref="F158:F159">
    <cfRule type="expression" dxfId="299" priority="298" stopIfTrue="1">
      <formula>$B156="z"</formula>
    </cfRule>
    <cfRule type="expression" dxfId="298" priority="299" stopIfTrue="1">
      <formula>$B156="y"</formula>
    </cfRule>
    <cfRule type="expression" dxfId="297" priority="300" stopIfTrue="1">
      <formula>$B156="x"</formula>
    </cfRule>
  </conditionalFormatting>
  <conditionalFormatting sqref="F168:F169">
    <cfRule type="expression" dxfId="296" priority="295" stopIfTrue="1">
      <formula>$B165="z"</formula>
    </cfRule>
    <cfRule type="expression" dxfId="295" priority="296" stopIfTrue="1">
      <formula>$B165="y"</formula>
    </cfRule>
    <cfRule type="expression" dxfId="294" priority="297" stopIfTrue="1">
      <formula>$B165="x"</formula>
    </cfRule>
  </conditionalFormatting>
  <conditionalFormatting sqref="F163:F166">
    <cfRule type="expression" dxfId="293" priority="292" stopIfTrue="1">
      <formula>$B163="z"</formula>
    </cfRule>
    <cfRule type="expression" dxfId="292" priority="293" stopIfTrue="1">
      <formula>$B163="y"</formula>
    </cfRule>
    <cfRule type="expression" dxfId="291" priority="294" stopIfTrue="1">
      <formula>$B163="x"</formula>
    </cfRule>
  </conditionalFormatting>
  <conditionalFormatting sqref="F163:F166">
    <cfRule type="expression" dxfId="290" priority="289" stopIfTrue="1">
      <formula>$B163="z"</formula>
    </cfRule>
    <cfRule type="expression" dxfId="289" priority="290" stopIfTrue="1">
      <formula>$B163="y"</formula>
    </cfRule>
    <cfRule type="expression" dxfId="288" priority="291" stopIfTrue="1">
      <formula>$B163="x"</formula>
    </cfRule>
  </conditionalFormatting>
  <conditionalFormatting sqref="F162">
    <cfRule type="expression" dxfId="287" priority="286" stopIfTrue="1">
      <formula>$B162="z"</formula>
    </cfRule>
    <cfRule type="expression" dxfId="286" priority="287" stopIfTrue="1">
      <formula>$B162="y"</formula>
    </cfRule>
    <cfRule type="expression" dxfId="285" priority="288" stopIfTrue="1">
      <formula>$B162="x"</formula>
    </cfRule>
  </conditionalFormatting>
  <conditionalFormatting sqref="F162">
    <cfRule type="expression" dxfId="284" priority="283" stopIfTrue="1">
      <formula>$B162="z"</formula>
    </cfRule>
    <cfRule type="expression" dxfId="283" priority="284" stopIfTrue="1">
      <formula>$B162="y"</formula>
    </cfRule>
    <cfRule type="expression" dxfId="282" priority="285" stopIfTrue="1">
      <formula>$B162="x"</formula>
    </cfRule>
  </conditionalFormatting>
  <conditionalFormatting sqref="F167">
    <cfRule type="expression" dxfId="281" priority="280" stopIfTrue="1">
      <formula>$B163="z"</formula>
    </cfRule>
    <cfRule type="expression" dxfId="280" priority="281" stopIfTrue="1">
      <formula>$B163="y"</formula>
    </cfRule>
    <cfRule type="expression" dxfId="279" priority="282" stopIfTrue="1">
      <formula>$B163="x"</formula>
    </cfRule>
  </conditionalFormatting>
  <conditionalFormatting sqref="D168:P169 D170:D176">
    <cfRule type="expression" dxfId="278" priority="277" stopIfTrue="1">
      <formula>$B163="z"</formula>
    </cfRule>
    <cfRule type="expression" dxfId="277" priority="278" stopIfTrue="1">
      <formula>$B163="y"</formula>
    </cfRule>
    <cfRule type="expression" dxfId="276" priority="279" stopIfTrue="1">
      <formula>$B163="x"</formula>
    </cfRule>
  </conditionalFormatting>
  <conditionalFormatting sqref="F170:F171">
    <cfRule type="expression" dxfId="275" priority="274" stopIfTrue="1">
      <formula>$B168="z"</formula>
    </cfRule>
    <cfRule type="expression" dxfId="274" priority="275" stopIfTrue="1">
      <formula>$B168="y"</formula>
    </cfRule>
    <cfRule type="expression" dxfId="273" priority="276" stopIfTrue="1">
      <formula>$B168="x"</formula>
    </cfRule>
  </conditionalFormatting>
  <conditionalFormatting sqref="F170:F171">
    <cfRule type="expression" dxfId="272" priority="271" stopIfTrue="1">
      <formula>$B170="z"</formula>
    </cfRule>
    <cfRule type="expression" dxfId="271" priority="272" stopIfTrue="1">
      <formula>$B170="y"</formula>
    </cfRule>
    <cfRule type="expression" dxfId="270" priority="273" stopIfTrue="1">
      <formula>$B170="x"</formula>
    </cfRule>
  </conditionalFormatting>
  <conditionalFormatting sqref="F170:F171">
    <cfRule type="expression" dxfId="269" priority="268" stopIfTrue="1">
      <formula>$B170="z"</formula>
    </cfRule>
    <cfRule type="expression" dxfId="268" priority="269" stopIfTrue="1">
      <formula>$B170="y"</formula>
    </cfRule>
    <cfRule type="expression" dxfId="267" priority="270" stopIfTrue="1">
      <formula>$B170="x"</formula>
    </cfRule>
  </conditionalFormatting>
  <conditionalFormatting sqref="D158:P159">
    <cfRule type="expression" dxfId="266" priority="265" stopIfTrue="1">
      <formula>$B154="z"</formula>
    </cfRule>
    <cfRule type="expression" dxfId="265" priority="266" stopIfTrue="1">
      <formula>$B154="y"</formula>
    </cfRule>
    <cfRule type="expression" dxfId="264" priority="267" stopIfTrue="1">
      <formula>$B154="x"</formula>
    </cfRule>
  </conditionalFormatting>
  <conditionalFormatting sqref="D160:P161">
    <cfRule type="expression" dxfId="263" priority="262" stopIfTrue="1">
      <formula>#REF!="z"</formula>
    </cfRule>
    <cfRule type="expression" dxfId="262" priority="263" stopIfTrue="1">
      <formula>#REF!="y"</formula>
    </cfRule>
    <cfRule type="expression" dxfId="261" priority="264" stopIfTrue="1">
      <formula>#REF!="x"</formula>
    </cfRule>
  </conditionalFormatting>
  <conditionalFormatting sqref="F155">
    <cfRule type="expression" dxfId="260" priority="259" stopIfTrue="1">
      <formula>$B153="z"</formula>
    </cfRule>
    <cfRule type="expression" dxfId="259" priority="260" stopIfTrue="1">
      <formula>$B153="y"</formula>
    </cfRule>
    <cfRule type="expression" dxfId="258" priority="261" stopIfTrue="1">
      <formula>$B153="x"</formula>
    </cfRule>
  </conditionalFormatting>
  <conditionalFormatting sqref="F155">
    <cfRule type="expression" dxfId="257" priority="256" stopIfTrue="1">
      <formula>$B151="z"</formula>
    </cfRule>
    <cfRule type="expression" dxfId="256" priority="257" stopIfTrue="1">
      <formula>$B151="y"</formula>
    </cfRule>
    <cfRule type="expression" dxfId="255" priority="258" stopIfTrue="1">
      <formula>$B151="x"</formula>
    </cfRule>
  </conditionalFormatting>
  <conditionalFormatting sqref="F154">
    <cfRule type="expression" dxfId="254" priority="253" stopIfTrue="1">
      <formula>$B154="z"</formula>
    </cfRule>
    <cfRule type="expression" dxfId="253" priority="254" stopIfTrue="1">
      <formula>$B154="y"</formula>
    </cfRule>
    <cfRule type="expression" dxfId="252" priority="255" stopIfTrue="1">
      <formula>$B154="x"</formula>
    </cfRule>
  </conditionalFormatting>
  <conditionalFormatting sqref="F154">
    <cfRule type="expression" dxfId="251" priority="250" stopIfTrue="1">
      <formula>$B154="z"</formula>
    </cfRule>
    <cfRule type="expression" dxfId="250" priority="251" stopIfTrue="1">
      <formula>$B154="y"</formula>
    </cfRule>
    <cfRule type="expression" dxfId="249" priority="252" stopIfTrue="1">
      <formula>$B154="x"</formula>
    </cfRule>
  </conditionalFormatting>
  <conditionalFormatting sqref="D170:P170">
    <cfRule type="expression" dxfId="248" priority="247" stopIfTrue="1">
      <formula>#REF!="z"</formula>
    </cfRule>
    <cfRule type="expression" dxfId="247" priority="248" stopIfTrue="1">
      <formula>#REF!="y"</formula>
    </cfRule>
    <cfRule type="expression" dxfId="246" priority="249" stopIfTrue="1">
      <formula>#REF!="x"</formula>
    </cfRule>
  </conditionalFormatting>
  <conditionalFormatting sqref="O38:P38">
    <cfRule type="expression" dxfId="245" priority="245" stopIfTrue="1">
      <formula>$B38="y"</formula>
    </cfRule>
    <cfRule type="expression" dxfId="244" priority="246" stopIfTrue="1">
      <formula>$B38="x"</formula>
    </cfRule>
  </conditionalFormatting>
  <conditionalFormatting sqref="O53:P54">
    <cfRule type="expression" dxfId="243" priority="243" stopIfTrue="1">
      <formula>$B53="y"</formula>
    </cfRule>
    <cfRule type="expression" dxfId="242" priority="244" stopIfTrue="1">
      <formula>$B53="x"</formula>
    </cfRule>
  </conditionalFormatting>
  <conditionalFormatting sqref="O56:O58">
    <cfRule type="expression" dxfId="241" priority="241" stopIfTrue="1">
      <formula>$B56="y"</formula>
    </cfRule>
    <cfRule type="expression" dxfId="240" priority="242" stopIfTrue="1">
      <formula>$B56="x"</formula>
    </cfRule>
  </conditionalFormatting>
  <conditionalFormatting sqref="P56:P58">
    <cfRule type="expression" dxfId="239" priority="239" stopIfTrue="1">
      <formula>$B56="y"</formula>
    </cfRule>
    <cfRule type="expression" dxfId="238" priority="240" stopIfTrue="1">
      <formula>$B56="x"</formula>
    </cfRule>
  </conditionalFormatting>
  <conditionalFormatting sqref="O56:P58">
    <cfRule type="expression" dxfId="237" priority="237" stopIfTrue="1">
      <formula>$B56="y"</formula>
    </cfRule>
    <cfRule type="expression" dxfId="236" priority="238" stopIfTrue="1">
      <formula>$B56="x"</formula>
    </cfRule>
  </conditionalFormatting>
  <conditionalFormatting sqref="O98:P112">
    <cfRule type="expression" dxfId="235" priority="235" stopIfTrue="1">
      <formula>$B98="y"</formula>
    </cfRule>
    <cfRule type="expression" dxfId="234" priority="236" stopIfTrue="1">
      <formula>$B98="x"</formula>
    </cfRule>
  </conditionalFormatting>
  <conditionalFormatting sqref="O98:P112">
    <cfRule type="expression" dxfId="233" priority="233" stopIfTrue="1">
      <formula>$B98="y"</formula>
    </cfRule>
    <cfRule type="expression" dxfId="232" priority="234" stopIfTrue="1">
      <formula>$B98="x"</formula>
    </cfRule>
  </conditionalFormatting>
  <conditionalFormatting sqref="O98:P112">
    <cfRule type="expression" dxfId="231" priority="231" stopIfTrue="1">
      <formula>$B98="y"</formula>
    </cfRule>
    <cfRule type="expression" dxfId="230" priority="232" stopIfTrue="1">
      <formula>$B98="x"</formula>
    </cfRule>
  </conditionalFormatting>
  <conditionalFormatting sqref="O98:P112">
    <cfRule type="expression" dxfId="229" priority="229" stopIfTrue="1">
      <formula>$B98="y"</formula>
    </cfRule>
    <cfRule type="expression" dxfId="228" priority="230" stopIfTrue="1">
      <formula>$B98="x"</formula>
    </cfRule>
  </conditionalFormatting>
  <conditionalFormatting sqref="O98:O112">
    <cfRule type="expression" dxfId="227" priority="227" stopIfTrue="1">
      <formula>$B98="y"</formula>
    </cfRule>
    <cfRule type="expression" dxfId="226" priority="228" stopIfTrue="1">
      <formula>$B98="x"</formula>
    </cfRule>
  </conditionalFormatting>
  <conditionalFormatting sqref="P98:P112">
    <cfRule type="expression" dxfId="225" priority="225" stopIfTrue="1">
      <formula>$B98="y"</formula>
    </cfRule>
    <cfRule type="expression" dxfId="224" priority="226" stopIfTrue="1">
      <formula>$B98="x"</formula>
    </cfRule>
  </conditionalFormatting>
  <conditionalFormatting sqref="O98:P112">
    <cfRule type="expression" dxfId="223" priority="223" stopIfTrue="1">
      <formula>$B98="y"</formula>
    </cfRule>
    <cfRule type="expression" dxfId="222" priority="224" stopIfTrue="1">
      <formula>$B98="x"</formula>
    </cfRule>
  </conditionalFormatting>
  <conditionalFormatting sqref="O114:P176">
    <cfRule type="expression" dxfId="221" priority="221" stopIfTrue="1">
      <formula>$B114="y"</formula>
    </cfRule>
    <cfRule type="expression" dxfId="220" priority="222" stopIfTrue="1">
      <formula>$B114="x"</formula>
    </cfRule>
  </conditionalFormatting>
  <conditionalFormatting sqref="O114:P176">
    <cfRule type="expression" dxfId="219" priority="219" stopIfTrue="1">
      <formula>$B114="y"</formula>
    </cfRule>
    <cfRule type="expression" dxfId="218" priority="220" stopIfTrue="1">
      <formula>$B114="x"</formula>
    </cfRule>
  </conditionalFormatting>
  <conditionalFormatting sqref="O114:P176">
    <cfRule type="expression" dxfId="217" priority="217" stopIfTrue="1">
      <formula>$B114="y"</formula>
    </cfRule>
    <cfRule type="expression" dxfId="216" priority="218" stopIfTrue="1">
      <formula>$B114="x"</formula>
    </cfRule>
  </conditionalFormatting>
  <conditionalFormatting sqref="O114:P176">
    <cfRule type="expression" dxfId="215" priority="215" stopIfTrue="1">
      <formula>$B114="y"</formula>
    </cfRule>
    <cfRule type="expression" dxfId="214" priority="216" stopIfTrue="1">
      <formula>$B114="x"</formula>
    </cfRule>
  </conditionalFormatting>
  <conditionalFormatting sqref="O114:P176">
    <cfRule type="expression" dxfId="213" priority="213" stopIfTrue="1">
      <formula>$B114="y"</formula>
    </cfRule>
    <cfRule type="expression" dxfId="212" priority="214" stopIfTrue="1">
      <formula>$B114="x"</formula>
    </cfRule>
  </conditionalFormatting>
  <conditionalFormatting sqref="O114:O176">
    <cfRule type="expression" dxfId="211" priority="211" stopIfTrue="1">
      <formula>$B114="y"</formula>
    </cfRule>
    <cfRule type="expression" dxfId="210" priority="212" stopIfTrue="1">
      <formula>$B114="x"</formula>
    </cfRule>
  </conditionalFormatting>
  <conditionalFormatting sqref="P114:P176">
    <cfRule type="expression" dxfId="209" priority="209" stopIfTrue="1">
      <formula>$B114="y"</formula>
    </cfRule>
    <cfRule type="expression" dxfId="208" priority="210" stopIfTrue="1">
      <formula>$B114="x"</formula>
    </cfRule>
  </conditionalFormatting>
  <conditionalFormatting sqref="O114:P176">
    <cfRule type="expression" dxfId="207" priority="207" stopIfTrue="1">
      <formula>$B114="y"</formula>
    </cfRule>
    <cfRule type="expression" dxfId="206" priority="208" stopIfTrue="1">
      <formula>$B114="x"</formula>
    </cfRule>
  </conditionalFormatting>
  <conditionalFormatting sqref="O201:P204">
    <cfRule type="expression" dxfId="205" priority="205" stopIfTrue="1">
      <formula>$B201="y"</formula>
    </cfRule>
    <cfRule type="expression" dxfId="204" priority="206" stopIfTrue="1">
      <formula>$B201="x"</formula>
    </cfRule>
  </conditionalFormatting>
  <conditionalFormatting sqref="O201:P204">
    <cfRule type="expression" dxfId="203" priority="202" stopIfTrue="1">
      <formula>$B201="z"</formula>
    </cfRule>
    <cfRule type="expression" dxfId="202" priority="203" stopIfTrue="1">
      <formula>$B201="y"</formula>
    </cfRule>
    <cfRule type="expression" dxfId="201" priority="204" stopIfTrue="1">
      <formula>$B201="x"</formula>
    </cfRule>
  </conditionalFormatting>
  <conditionalFormatting sqref="O201:P204">
    <cfRule type="expression" dxfId="200" priority="199" stopIfTrue="1">
      <formula>$B195="z"</formula>
    </cfRule>
    <cfRule type="expression" dxfId="199" priority="200" stopIfTrue="1">
      <formula>$B195="y"</formula>
    </cfRule>
    <cfRule type="expression" dxfId="198" priority="201" stopIfTrue="1">
      <formula>$B195="x"</formula>
    </cfRule>
  </conditionalFormatting>
  <conditionalFormatting sqref="O201:P204">
    <cfRule type="expression" dxfId="197" priority="197" stopIfTrue="1">
      <formula>$B201="y"</formula>
    </cfRule>
    <cfRule type="expression" dxfId="196" priority="198" stopIfTrue="1">
      <formula>$B201="x"</formula>
    </cfRule>
  </conditionalFormatting>
  <conditionalFormatting sqref="O201:P204">
    <cfRule type="expression" dxfId="195" priority="195" stopIfTrue="1">
      <formula>$B201="y"</formula>
    </cfRule>
    <cfRule type="expression" dxfId="194" priority="196" stopIfTrue="1">
      <formula>$B201="x"</formula>
    </cfRule>
  </conditionalFormatting>
  <conditionalFormatting sqref="O201:P204">
    <cfRule type="expression" dxfId="193" priority="193" stopIfTrue="1">
      <formula>$B201="y"</formula>
    </cfRule>
    <cfRule type="expression" dxfId="192" priority="194" stopIfTrue="1">
      <formula>$B201="x"</formula>
    </cfRule>
  </conditionalFormatting>
  <conditionalFormatting sqref="O201:P204">
    <cfRule type="expression" dxfId="191" priority="191" stopIfTrue="1">
      <formula>$B201="y"</formula>
    </cfRule>
    <cfRule type="expression" dxfId="190" priority="192" stopIfTrue="1">
      <formula>$B201="x"</formula>
    </cfRule>
  </conditionalFormatting>
  <conditionalFormatting sqref="O201:P204">
    <cfRule type="expression" dxfId="189" priority="189" stopIfTrue="1">
      <formula>$B201="y"</formula>
    </cfRule>
    <cfRule type="expression" dxfId="188" priority="190" stopIfTrue="1">
      <formula>$B201="x"</formula>
    </cfRule>
  </conditionalFormatting>
  <conditionalFormatting sqref="O201:P204">
    <cfRule type="expression" dxfId="187" priority="187" stopIfTrue="1">
      <formula>$B201="y"</formula>
    </cfRule>
    <cfRule type="expression" dxfId="186" priority="188" stopIfTrue="1">
      <formula>$B201="x"</formula>
    </cfRule>
  </conditionalFormatting>
  <conditionalFormatting sqref="O201:P204">
    <cfRule type="expression" dxfId="185" priority="185" stopIfTrue="1">
      <formula>$B201="y"</formula>
    </cfRule>
    <cfRule type="expression" dxfId="184" priority="186" stopIfTrue="1">
      <formula>$B201="x"</formula>
    </cfRule>
  </conditionalFormatting>
  <conditionalFormatting sqref="O201:O204">
    <cfRule type="expression" dxfId="183" priority="183" stopIfTrue="1">
      <formula>$B201="y"</formula>
    </cfRule>
    <cfRule type="expression" dxfId="182" priority="184" stopIfTrue="1">
      <formula>$B201="x"</formula>
    </cfRule>
  </conditionalFormatting>
  <conditionalFormatting sqref="P201:P204">
    <cfRule type="expression" dxfId="181" priority="181" stopIfTrue="1">
      <formula>$B201="y"</formula>
    </cfRule>
    <cfRule type="expression" dxfId="180" priority="182" stopIfTrue="1">
      <formula>$B201="x"</formula>
    </cfRule>
  </conditionalFormatting>
  <conditionalFormatting sqref="O201:P204">
    <cfRule type="expression" dxfId="179" priority="179" stopIfTrue="1">
      <formula>$B201="y"</formula>
    </cfRule>
    <cfRule type="expression" dxfId="178" priority="180" stopIfTrue="1">
      <formula>$B201="x"</formula>
    </cfRule>
  </conditionalFormatting>
  <conditionalFormatting sqref="P208:P209">
    <cfRule type="expression" dxfId="177" priority="177" stopIfTrue="1">
      <formula>$B208="y"</formula>
    </cfRule>
    <cfRule type="expression" dxfId="176" priority="178" stopIfTrue="1">
      <formula>$B208="x"</formula>
    </cfRule>
  </conditionalFormatting>
  <conditionalFormatting sqref="O208:O209">
    <cfRule type="expression" dxfId="175" priority="175" stopIfTrue="1">
      <formula>$B208="y"</formula>
    </cfRule>
    <cfRule type="expression" dxfId="174" priority="176" stopIfTrue="1">
      <formula>$B208="x"</formula>
    </cfRule>
  </conditionalFormatting>
  <conditionalFormatting sqref="P208:P209">
    <cfRule type="expression" dxfId="173" priority="173" stopIfTrue="1">
      <formula>$B208="y"</formula>
    </cfRule>
    <cfRule type="expression" dxfId="172" priority="174" stopIfTrue="1">
      <formula>$B208="x"</formula>
    </cfRule>
  </conditionalFormatting>
  <conditionalFormatting sqref="O208:O209">
    <cfRule type="expression" dxfId="171" priority="171" stopIfTrue="1">
      <formula>$B208="y"</formula>
    </cfRule>
    <cfRule type="expression" dxfId="170" priority="172" stopIfTrue="1">
      <formula>$B208="x"</formula>
    </cfRule>
  </conditionalFormatting>
  <conditionalFormatting sqref="O208:P209">
    <cfRule type="expression" dxfId="169" priority="169" stopIfTrue="1">
      <formula>$B208="y"</formula>
    </cfRule>
    <cfRule type="expression" dxfId="168" priority="170" stopIfTrue="1">
      <formula>$B208="x"</formula>
    </cfRule>
  </conditionalFormatting>
  <conditionalFormatting sqref="O208:P209">
    <cfRule type="expression" dxfId="167" priority="166" stopIfTrue="1">
      <formula>$B208="z"</formula>
    </cfRule>
    <cfRule type="expression" dxfId="166" priority="167" stopIfTrue="1">
      <formula>$B208="y"</formula>
    </cfRule>
    <cfRule type="expression" dxfId="165" priority="168" stopIfTrue="1">
      <formula>$B208="x"</formula>
    </cfRule>
  </conditionalFormatting>
  <conditionalFormatting sqref="O208:P209">
    <cfRule type="expression" dxfId="164" priority="163" stopIfTrue="1">
      <formula>#REF!="z"</formula>
    </cfRule>
    <cfRule type="expression" dxfId="163" priority="164" stopIfTrue="1">
      <formula>#REF!="y"</formula>
    </cfRule>
    <cfRule type="expression" dxfId="162" priority="165" stopIfTrue="1">
      <formula>#REF!="x"</formula>
    </cfRule>
  </conditionalFormatting>
  <conditionalFormatting sqref="O208:P209">
    <cfRule type="expression" dxfId="161" priority="160" stopIfTrue="1">
      <formula>$B202="z"</formula>
    </cfRule>
    <cfRule type="expression" dxfId="160" priority="161" stopIfTrue="1">
      <formula>$B202="y"</formula>
    </cfRule>
    <cfRule type="expression" dxfId="159" priority="162" stopIfTrue="1">
      <formula>$B202="x"</formula>
    </cfRule>
  </conditionalFormatting>
  <conditionalFormatting sqref="O208:P209">
    <cfRule type="expression" dxfId="158" priority="158" stopIfTrue="1">
      <formula>$B208="y"</formula>
    </cfRule>
    <cfRule type="expression" dxfId="157" priority="159" stopIfTrue="1">
      <formula>$B208="x"</formula>
    </cfRule>
  </conditionalFormatting>
  <conditionalFormatting sqref="O208:P209">
    <cfRule type="expression" dxfId="156" priority="156" stopIfTrue="1">
      <formula>$B208="y"</formula>
    </cfRule>
    <cfRule type="expression" dxfId="155" priority="157" stopIfTrue="1">
      <formula>$B208="x"</formula>
    </cfRule>
  </conditionalFormatting>
  <conditionalFormatting sqref="O208:P209">
    <cfRule type="expression" dxfId="154" priority="154" stopIfTrue="1">
      <formula>$B208="y"</formula>
    </cfRule>
    <cfRule type="expression" dxfId="153" priority="155" stopIfTrue="1">
      <formula>$B208="x"</formula>
    </cfRule>
  </conditionalFormatting>
  <conditionalFormatting sqref="O208:P209">
    <cfRule type="expression" dxfId="152" priority="152" stopIfTrue="1">
      <formula>$B208="y"</formula>
    </cfRule>
    <cfRule type="expression" dxfId="151" priority="153" stopIfTrue="1">
      <formula>$B208="x"</formula>
    </cfRule>
  </conditionalFormatting>
  <conditionalFormatting sqref="O208:P209">
    <cfRule type="expression" dxfId="150" priority="150" stopIfTrue="1">
      <formula>$B208="y"</formula>
    </cfRule>
    <cfRule type="expression" dxfId="149" priority="151" stopIfTrue="1">
      <formula>$B208="x"</formula>
    </cfRule>
  </conditionalFormatting>
  <conditionalFormatting sqref="O208:P209">
    <cfRule type="expression" dxfId="148" priority="148" stopIfTrue="1">
      <formula>$B208="y"</formula>
    </cfRule>
    <cfRule type="expression" dxfId="147" priority="149" stopIfTrue="1">
      <formula>$B208="x"</formula>
    </cfRule>
  </conditionalFormatting>
  <conditionalFormatting sqref="O208:P209">
    <cfRule type="expression" dxfId="146" priority="146" stopIfTrue="1">
      <formula>$B208="y"</formula>
    </cfRule>
    <cfRule type="expression" dxfId="145" priority="147" stopIfTrue="1">
      <formula>$B208="x"</formula>
    </cfRule>
  </conditionalFormatting>
  <conditionalFormatting sqref="O208:O209">
    <cfRule type="expression" dxfId="144" priority="144" stopIfTrue="1">
      <formula>$B208="y"</formula>
    </cfRule>
    <cfRule type="expression" dxfId="143" priority="145" stopIfTrue="1">
      <formula>$B208="x"</formula>
    </cfRule>
  </conditionalFormatting>
  <conditionalFormatting sqref="P208:P209">
    <cfRule type="expression" dxfId="142" priority="142" stopIfTrue="1">
      <formula>$B208="y"</formula>
    </cfRule>
    <cfRule type="expression" dxfId="141" priority="143" stopIfTrue="1">
      <formula>$B208="x"</formula>
    </cfRule>
  </conditionalFormatting>
  <conditionalFormatting sqref="O208:P209">
    <cfRule type="expression" dxfId="140" priority="140" stopIfTrue="1">
      <formula>$B208="y"</formula>
    </cfRule>
    <cfRule type="expression" dxfId="139" priority="141" stopIfTrue="1">
      <formula>$B208="x"</formula>
    </cfRule>
  </conditionalFormatting>
  <conditionalFormatting sqref="G14:H14">
    <cfRule type="expression" dxfId="138" priority="138" stopIfTrue="1">
      <formula>$B14="y"</formula>
    </cfRule>
    <cfRule type="expression" dxfId="137" priority="139" stopIfTrue="1">
      <formula>$B14="x"</formula>
    </cfRule>
  </conditionalFormatting>
  <conditionalFormatting sqref="G15:H16 G12:H13 H17">
    <cfRule type="expression" dxfId="136" priority="136" stopIfTrue="1">
      <formula>$B12="y"</formula>
    </cfRule>
    <cfRule type="expression" dxfId="135" priority="137" stopIfTrue="1">
      <formula>$B12="x"</formula>
    </cfRule>
  </conditionalFormatting>
  <conditionalFormatting sqref="H12 G12:G13 G15:H16 H17">
    <cfRule type="expression" dxfId="134" priority="134" stopIfTrue="1">
      <formula>$B12="y"</formula>
    </cfRule>
    <cfRule type="expression" dxfId="133" priority="135" stopIfTrue="1">
      <formula>$B12="x"</formula>
    </cfRule>
  </conditionalFormatting>
  <conditionalFormatting sqref="H17">
    <cfRule type="expression" dxfId="132" priority="132" stopIfTrue="1">
      <formula>$B17="y"</formula>
    </cfRule>
    <cfRule type="expression" dxfId="131" priority="133" stopIfTrue="1">
      <formula>$B17="x"</formula>
    </cfRule>
  </conditionalFormatting>
  <conditionalFormatting sqref="H19">
    <cfRule type="expression" dxfId="130" priority="130" stopIfTrue="1">
      <formula>$B20="y"</formula>
    </cfRule>
    <cfRule type="expression" dxfId="129" priority="131" stopIfTrue="1">
      <formula>$B20="x"</formula>
    </cfRule>
  </conditionalFormatting>
  <conditionalFormatting sqref="H19">
    <cfRule type="expression" dxfId="128" priority="128" stopIfTrue="1">
      <formula>$B20="y"</formula>
    </cfRule>
    <cfRule type="expression" dxfId="127" priority="129" stopIfTrue="1">
      <formula>$B20="x"</formula>
    </cfRule>
  </conditionalFormatting>
  <conditionalFormatting sqref="H17">
    <cfRule type="expression" dxfId="126" priority="126" stopIfTrue="1">
      <formula>$B18="y"</formula>
    </cfRule>
    <cfRule type="expression" dxfId="125" priority="127" stopIfTrue="1">
      <formula>$B18="x"</formula>
    </cfRule>
  </conditionalFormatting>
  <conditionalFormatting sqref="G14">
    <cfRule type="expression" dxfId="124" priority="124" stopIfTrue="1">
      <formula>$B14="y"</formula>
    </cfRule>
    <cfRule type="expression" dxfId="123" priority="125" stopIfTrue="1">
      <formula>$B14="x"</formula>
    </cfRule>
  </conditionalFormatting>
  <conditionalFormatting sqref="H19">
    <cfRule type="expression" dxfId="122" priority="122" stopIfTrue="1">
      <formula>$B20="y"</formula>
    </cfRule>
    <cfRule type="expression" dxfId="121" priority="123" stopIfTrue="1">
      <formula>$B20="x"</formula>
    </cfRule>
  </conditionalFormatting>
  <conditionalFormatting sqref="H19">
    <cfRule type="expression" dxfId="120" priority="120" stopIfTrue="1">
      <formula>$B20="y"</formula>
    </cfRule>
    <cfRule type="expression" dxfId="119" priority="121" stopIfTrue="1">
      <formula>$B20="x"</formula>
    </cfRule>
  </conditionalFormatting>
  <conditionalFormatting sqref="H18:H19">
    <cfRule type="expression" dxfId="118" priority="118" stopIfTrue="1">
      <formula>'[COMPLEMENTARES CEMA - ricardo.xls]Orçamento'!#REF!="y"</formula>
    </cfRule>
    <cfRule type="expression" dxfId="117" priority="119" stopIfTrue="1">
      <formula>'[COMPLEMENTARES CEMA - ricardo.xls]Orçamento'!#REF!="x"</formula>
    </cfRule>
  </conditionalFormatting>
  <conditionalFormatting sqref="H18:H19">
    <cfRule type="expression" dxfId="116" priority="116" stopIfTrue="1">
      <formula>'[COMPLEMENTARES CEMA - ricardo.xls]Orçamento'!#REF!="y"</formula>
    </cfRule>
    <cfRule type="expression" dxfId="115" priority="117" stopIfTrue="1">
      <formula>'[COMPLEMENTARES CEMA - ricardo.xls]Orçamento'!#REF!="x"</formula>
    </cfRule>
  </conditionalFormatting>
  <conditionalFormatting sqref="H18">
    <cfRule type="expression" dxfId="114" priority="114" stopIfTrue="1">
      <formula>$B19="y"</formula>
    </cfRule>
    <cfRule type="expression" dxfId="113" priority="115" stopIfTrue="1">
      <formula>$B19="x"</formula>
    </cfRule>
  </conditionalFormatting>
  <conditionalFormatting sqref="H18">
    <cfRule type="expression" dxfId="112" priority="112" stopIfTrue="1">
      <formula>$B19="y"</formula>
    </cfRule>
    <cfRule type="expression" dxfId="111" priority="113" stopIfTrue="1">
      <formula>$B19="x"</formula>
    </cfRule>
  </conditionalFormatting>
  <conditionalFormatting sqref="H18">
    <cfRule type="expression" dxfId="110" priority="110" stopIfTrue="1">
      <formula>$B19="y"</formula>
    </cfRule>
    <cfRule type="expression" dxfId="109" priority="111" stopIfTrue="1">
      <formula>$B19="x"</formula>
    </cfRule>
  </conditionalFormatting>
  <conditionalFormatting sqref="H18">
    <cfRule type="expression" dxfId="108" priority="108" stopIfTrue="1">
      <formula>$B19="y"</formula>
    </cfRule>
    <cfRule type="expression" dxfId="107" priority="109" stopIfTrue="1">
      <formula>$B19="x"</formula>
    </cfRule>
  </conditionalFormatting>
  <conditionalFormatting sqref="D206">
    <cfRule type="expression" dxfId="106" priority="105" stopIfTrue="1">
      <formula>$B206="z"</formula>
    </cfRule>
    <cfRule type="expression" dxfId="105" priority="106" stopIfTrue="1">
      <formula>$B206="y"</formula>
    </cfRule>
    <cfRule type="expression" dxfId="104" priority="107" stopIfTrue="1">
      <formula>$B206="x"</formula>
    </cfRule>
  </conditionalFormatting>
  <conditionalFormatting sqref="P206">
    <cfRule type="expression" dxfId="103" priority="103" stopIfTrue="1">
      <formula>$B206="y"</formula>
    </cfRule>
    <cfRule type="expression" dxfId="102" priority="104" stopIfTrue="1">
      <formula>$B206="x"</formula>
    </cfRule>
  </conditionalFormatting>
  <conditionalFormatting sqref="M206:N206">
    <cfRule type="expression" dxfId="101" priority="100" stopIfTrue="1">
      <formula>$B206="z"</formula>
    </cfRule>
    <cfRule type="expression" dxfId="100" priority="101" stopIfTrue="1">
      <formula>$B206="y"</formula>
    </cfRule>
    <cfRule type="expression" dxfId="99" priority="102" stopIfTrue="1">
      <formula>$B206="x"</formula>
    </cfRule>
  </conditionalFormatting>
  <conditionalFormatting sqref="E206 G206">
    <cfRule type="expression" dxfId="98" priority="98" stopIfTrue="1">
      <formula>$B206="y"</formula>
    </cfRule>
    <cfRule type="expression" dxfId="97" priority="99" stopIfTrue="1">
      <formula>$B206="x"</formula>
    </cfRule>
  </conditionalFormatting>
  <conditionalFormatting sqref="F206">
    <cfRule type="expression" dxfId="96" priority="95" stopIfTrue="1">
      <formula>$B206="z"</formula>
    </cfRule>
    <cfRule type="expression" dxfId="95" priority="96" stopIfTrue="1">
      <formula>$B206="y"</formula>
    </cfRule>
    <cfRule type="expression" dxfId="94" priority="97" stopIfTrue="1">
      <formula>$B206="x"</formula>
    </cfRule>
  </conditionalFormatting>
  <conditionalFormatting sqref="O206">
    <cfRule type="expression" dxfId="93" priority="93" stopIfTrue="1">
      <formula>$B206="y"</formula>
    </cfRule>
    <cfRule type="expression" dxfId="92" priority="94" stopIfTrue="1">
      <formula>$B206="x"</formula>
    </cfRule>
  </conditionalFormatting>
  <conditionalFormatting sqref="L206">
    <cfRule type="expression" dxfId="91" priority="90" stopIfTrue="1">
      <formula>$B206="z"</formula>
    </cfRule>
    <cfRule type="expression" dxfId="90" priority="91" stopIfTrue="1">
      <formula>$B206="y"</formula>
    </cfRule>
    <cfRule type="expression" dxfId="89" priority="92" stopIfTrue="1">
      <formula>$B206="x"</formula>
    </cfRule>
  </conditionalFormatting>
  <conditionalFormatting sqref="P206">
    <cfRule type="expression" dxfId="88" priority="88" stopIfTrue="1">
      <formula>$B206="y"</formula>
    </cfRule>
    <cfRule type="expression" dxfId="87" priority="89" stopIfTrue="1">
      <formula>$B206="x"</formula>
    </cfRule>
  </conditionalFormatting>
  <conditionalFormatting sqref="O206">
    <cfRule type="expression" dxfId="86" priority="86" stopIfTrue="1">
      <formula>$B206="y"</formula>
    </cfRule>
    <cfRule type="expression" dxfId="85" priority="87" stopIfTrue="1">
      <formula>$B206="x"</formula>
    </cfRule>
  </conditionalFormatting>
  <conditionalFormatting sqref="P206">
    <cfRule type="expression" dxfId="84" priority="84" stopIfTrue="1">
      <formula>$B206="y"</formula>
    </cfRule>
    <cfRule type="expression" dxfId="83" priority="85" stopIfTrue="1">
      <formula>$B206="x"</formula>
    </cfRule>
  </conditionalFormatting>
  <conditionalFormatting sqref="O206">
    <cfRule type="expression" dxfId="82" priority="82" stopIfTrue="1">
      <formula>$B206="y"</formula>
    </cfRule>
    <cfRule type="expression" dxfId="81" priority="83" stopIfTrue="1">
      <formula>$B206="x"</formula>
    </cfRule>
  </conditionalFormatting>
  <conditionalFormatting sqref="O206:P206">
    <cfRule type="expression" dxfId="80" priority="80" stopIfTrue="1">
      <formula>$B206="y"</formula>
    </cfRule>
    <cfRule type="expression" dxfId="79" priority="81" stopIfTrue="1">
      <formula>$B206="x"</formula>
    </cfRule>
  </conditionalFormatting>
  <conditionalFormatting sqref="O206:P206">
    <cfRule type="expression" dxfId="78" priority="77" stopIfTrue="1">
      <formula>$B206="z"</formula>
    </cfRule>
    <cfRule type="expression" dxfId="77" priority="78" stopIfTrue="1">
      <formula>$B206="y"</formula>
    </cfRule>
    <cfRule type="expression" dxfId="76" priority="79" stopIfTrue="1">
      <formula>$B206="x"</formula>
    </cfRule>
  </conditionalFormatting>
  <conditionalFormatting sqref="O206:P206">
    <cfRule type="expression" dxfId="75" priority="74" stopIfTrue="1">
      <formula>$B199="z"</formula>
    </cfRule>
    <cfRule type="expression" dxfId="74" priority="75" stopIfTrue="1">
      <formula>$B199="y"</formula>
    </cfRule>
    <cfRule type="expression" dxfId="73" priority="76" stopIfTrue="1">
      <formula>$B199="x"</formula>
    </cfRule>
  </conditionalFormatting>
  <conditionalFormatting sqref="O206:P206">
    <cfRule type="expression" dxfId="72" priority="72" stopIfTrue="1">
      <formula>$B206="y"</formula>
    </cfRule>
    <cfRule type="expression" dxfId="71" priority="73" stopIfTrue="1">
      <formula>$B206="x"</formula>
    </cfRule>
  </conditionalFormatting>
  <conditionalFormatting sqref="O206:P206">
    <cfRule type="expression" dxfId="70" priority="70" stopIfTrue="1">
      <formula>$B206="y"</formula>
    </cfRule>
    <cfRule type="expression" dxfId="69" priority="71" stopIfTrue="1">
      <formula>$B206="x"</formula>
    </cfRule>
  </conditionalFormatting>
  <conditionalFormatting sqref="O206:P206">
    <cfRule type="expression" dxfId="68" priority="68" stopIfTrue="1">
      <formula>$B206="y"</formula>
    </cfRule>
    <cfRule type="expression" dxfId="67" priority="69" stopIfTrue="1">
      <formula>$B206="x"</formula>
    </cfRule>
  </conditionalFormatting>
  <conditionalFormatting sqref="O206:P206">
    <cfRule type="expression" dxfId="66" priority="66" stopIfTrue="1">
      <formula>$B206="y"</formula>
    </cfRule>
    <cfRule type="expression" dxfId="65" priority="67" stopIfTrue="1">
      <formula>$B206="x"</formula>
    </cfRule>
  </conditionalFormatting>
  <conditionalFormatting sqref="O206:P206">
    <cfRule type="expression" dxfId="64" priority="64" stopIfTrue="1">
      <formula>$B206="y"</formula>
    </cfRule>
    <cfRule type="expression" dxfId="63" priority="65" stopIfTrue="1">
      <formula>$B206="x"</formula>
    </cfRule>
  </conditionalFormatting>
  <conditionalFormatting sqref="O206:P206">
    <cfRule type="expression" dxfId="62" priority="62" stopIfTrue="1">
      <formula>$B206="y"</formula>
    </cfRule>
    <cfRule type="expression" dxfId="61" priority="63" stopIfTrue="1">
      <formula>$B206="x"</formula>
    </cfRule>
  </conditionalFormatting>
  <conditionalFormatting sqref="O206:P206">
    <cfRule type="expression" dxfId="60" priority="60" stopIfTrue="1">
      <formula>$B206="y"</formula>
    </cfRule>
    <cfRule type="expression" dxfId="59" priority="61" stopIfTrue="1">
      <formula>$B206="x"</formula>
    </cfRule>
  </conditionalFormatting>
  <conditionalFormatting sqref="O206">
    <cfRule type="expression" dxfId="58" priority="58" stopIfTrue="1">
      <formula>$B206="y"</formula>
    </cfRule>
    <cfRule type="expression" dxfId="57" priority="59" stopIfTrue="1">
      <formula>$B206="x"</formula>
    </cfRule>
  </conditionalFormatting>
  <conditionalFormatting sqref="P206">
    <cfRule type="expression" dxfId="56" priority="56" stopIfTrue="1">
      <formula>$B206="y"</formula>
    </cfRule>
    <cfRule type="expression" dxfId="55" priority="57" stopIfTrue="1">
      <formula>$B206="x"</formula>
    </cfRule>
  </conditionalFormatting>
  <conditionalFormatting sqref="O206:P206">
    <cfRule type="expression" dxfId="54" priority="54" stopIfTrue="1">
      <formula>$B206="y"</formula>
    </cfRule>
    <cfRule type="expression" dxfId="53" priority="55" stopIfTrue="1">
      <formula>$B206="x"</formula>
    </cfRule>
  </conditionalFormatting>
  <conditionalFormatting sqref="P206">
    <cfRule type="expression" dxfId="52" priority="52" stopIfTrue="1">
      <formula>$B206="y"</formula>
    </cfRule>
    <cfRule type="expression" dxfId="51" priority="53" stopIfTrue="1">
      <formula>$B206="x"</formula>
    </cfRule>
  </conditionalFormatting>
  <conditionalFormatting sqref="O206">
    <cfRule type="expression" dxfId="50" priority="50" stopIfTrue="1">
      <formula>$B206="y"</formula>
    </cfRule>
    <cfRule type="expression" dxfId="49" priority="51" stopIfTrue="1">
      <formula>$B206="x"</formula>
    </cfRule>
  </conditionalFormatting>
  <conditionalFormatting sqref="P206">
    <cfRule type="expression" dxfId="48" priority="48" stopIfTrue="1">
      <formula>$B206="y"</formula>
    </cfRule>
    <cfRule type="expression" dxfId="47" priority="49" stopIfTrue="1">
      <formula>$B206="x"</formula>
    </cfRule>
  </conditionalFormatting>
  <conditionalFormatting sqref="O206">
    <cfRule type="expression" dxfId="46" priority="46" stopIfTrue="1">
      <formula>$B206="y"</formula>
    </cfRule>
    <cfRule type="expression" dxfId="45" priority="47" stopIfTrue="1">
      <formula>$B206="x"</formula>
    </cfRule>
  </conditionalFormatting>
  <conditionalFormatting sqref="O206:P206">
    <cfRule type="expression" dxfId="44" priority="44" stopIfTrue="1">
      <formula>$B206="y"</formula>
    </cfRule>
    <cfRule type="expression" dxfId="43" priority="45" stopIfTrue="1">
      <formula>$B206="x"</formula>
    </cfRule>
  </conditionalFormatting>
  <conditionalFormatting sqref="O206:P206">
    <cfRule type="expression" dxfId="42" priority="41" stopIfTrue="1">
      <formula>$B206="z"</formula>
    </cfRule>
    <cfRule type="expression" dxfId="41" priority="42" stopIfTrue="1">
      <formula>$B206="y"</formula>
    </cfRule>
    <cfRule type="expression" dxfId="40" priority="43" stopIfTrue="1">
      <formula>$B206="x"</formula>
    </cfRule>
  </conditionalFormatting>
  <conditionalFormatting sqref="O206:P206">
    <cfRule type="expression" dxfId="39" priority="38" stopIfTrue="1">
      <formula>$B199="z"</formula>
    </cfRule>
    <cfRule type="expression" dxfId="38" priority="39" stopIfTrue="1">
      <formula>$B199="y"</formula>
    </cfRule>
    <cfRule type="expression" dxfId="37" priority="40" stopIfTrue="1">
      <formula>$B199="x"</formula>
    </cfRule>
  </conditionalFormatting>
  <conditionalFormatting sqref="O206:P206">
    <cfRule type="expression" dxfId="36" priority="36" stopIfTrue="1">
      <formula>$B206="y"</formula>
    </cfRule>
    <cfRule type="expression" dxfId="35" priority="37" stopIfTrue="1">
      <formula>$B206="x"</formula>
    </cfRule>
  </conditionalFormatting>
  <conditionalFormatting sqref="O206:P206">
    <cfRule type="expression" dxfId="34" priority="34" stopIfTrue="1">
      <formula>$B206="y"</formula>
    </cfRule>
    <cfRule type="expression" dxfId="33" priority="35" stopIfTrue="1">
      <formula>$B206="x"</formula>
    </cfRule>
  </conditionalFormatting>
  <conditionalFormatting sqref="O206:P206">
    <cfRule type="expression" dxfId="32" priority="32" stopIfTrue="1">
      <formula>$B206="y"</formula>
    </cfRule>
    <cfRule type="expression" dxfId="31" priority="33" stopIfTrue="1">
      <formula>$B206="x"</formula>
    </cfRule>
  </conditionalFormatting>
  <conditionalFormatting sqref="O206:P206">
    <cfRule type="expression" dxfId="30" priority="30" stopIfTrue="1">
      <formula>$B206="y"</formula>
    </cfRule>
    <cfRule type="expression" dxfId="29" priority="31" stopIfTrue="1">
      <formula>$B206="x"</formula>
    </cfRule>
  </conditionalFormatting>
  <conditionalFormatting sqref="O206:P206">
    <cfRule type="expression" dxfId="28" priority="28" stopIfTrue="1">
      <formula>$B206="y"</formula>
    </cfRule>
    <cfRule type="expression" dxfId="27" priority="29" stopIfTrue="1">
      <formula>$B206="x"</formula>
    </cfRule>
  </conditionalFormatting>
  <conditionalFormatting sqref="O206:P206">
    <cfRule type="expression" dxfId="26" priority="26" stopIfTrue="1">
      <formula>$B206="y"</formula>
    </cfRule>
    <cfRule type="expression" dxfId="25" priority="27" stopIfTrue="1">
      <formula>$B206="x"</formula>
    </cfRule>
  </conditionalFormatting>
  <conditionalFormatting sqref="O206:P206">
    <cfRule type="expression" dxfId="24" priority="24" stopIfTrue="1">
      <formula>$B206="y"</formula>
    </cfRule>
    <cfRule type="expression" dxfId="23" priority="25" stopIfTrue="1">
      <formula>$B206="x"</formula>
    </cfRule>
  </conditionalFormatting>
  <conditionalFormatting sqref="O206">
    <cfRule type="expression" dxfId="22" priority="22" stopIfTrue="1">
      <formula>$B206="y"</formula>
    </cfRule>
    <cfRule type="expression" dxfId="21" priority="23" stopIfTrue="1">
      <formula>$B206="x"</formula>
    </cfRule>
  </conditionalFormatting>
  <conditionalFormatting sqref="P206">
    <cfRule type="expression" dxfId="20" priority="20" stopIfTrue="1">
      <formula>$B206="y"</formula>
    </cfRule>
    <cfRule type="expression" dxfId="19" priority="21" stopIfTrue="1">
      <formula>$B206="x"</formula>
    </cfRule>
  </conditionalFormatting>
  <conditionalFormatting sqref="O206:P206">
    <cfRule type="expression" dxfId="18" priority="18" stopIfTrue="1">
      <formula>$B206="y"</formula>
    </cfRule>
    <cfRule type="expression" dxfId="17" priority="19" stopIfTrue="1">
      <formula>$B206="x"</formula>
    </cfRule>
  </conditionalFormatting>
  <conditionalFormatting sqref="O182:P182">
    <cfRule type="expression" dxfId="16" priority="15" stopIfTrue="1">
      <formula>$B175="z"</formula>
    </cfRule>
    <cfRule type="expression" dxfId="15" priority="16" stopIfTrue="1">
      <formula>$B175="y"</formula>
    </cfRule>
    <cfRule type="expression" dxfId="14" priority="17" stopIfTrue="1">
      <formula>$B175="x"</formula>
    </cfRule>
  </conditionalFormatting>
  <conditionalFormatting sqref="G182">
    <cfRule type="expression" dxfId="13" priority="13" stopIfTrue="1">
      <formula>$B182="y"</formula>
    </cfRule>
    <cfRule type="expression" dxfId="12" priority="14" stopIfTrue="1">
      <formula>$B182="x"</formula>
    </cfRule>
  </conditionalFormatting>
  <conditionalFormatting sqref="N183 G183:L183">
    <cfRule type="expression" dxfId="11" priority="10" stopIfTrue="1">
      <formula>$B183="z"</formula>
    </cfRule>
    <cfRule type="expression" dxfId="10" priority="11" stopIfTrue="1">
      <formula>$B183="y"</formula>
    </cfRule>
    <cfRule type="expression" dxfId="9" priority="12" stopIfTrue="1">
      <formula>$B183="x"</formula>
    </cfRule>
  </conditionalFormatting>
  <conditionalFormatting sqref="F183">
    <cfRule type="expression" dxfId="8" priority="7" stopIfTrue="1">
      <formula>$B183="z"</formula>
    </cfRule>
    <cfRule type="expression" dxfId="7" priority="8" stopIfTrue="1">
      <formula>$B183="y"</formula>
    </cfRule>
    <cfRule type="expression" dxfId="6" priority="9" stopIfTrue="1">
      <formula>$B183="x"</formula>
    </cfRule>
  </conditionalFormatting>
  <conditionalFormatting sqref="O183:P183">
    <cfRule type="expression" dxfId="5" priority="4" stopIfTrue="1">
      <formula>$B175="z"</formula>
    </cfRule>
    <cfRule type="expression" dxfId="4" priority="5" stopIfTrue="1">
      <formula>$B175="y"</formula>
    </cfRule>
    <cfRule type="expression" dxfId="3" priority="6" stopIfTrue="1">
      <formula>$B175="x"</formula>
    </cfRule>
  </conditionalFormatting>
  <conditionalFormatting sqref="O189:P189">
    <cfRule type="expression" dxfId="2" priority="1" stopIfTrue="1">
      <formula>#REF!="z"</formula>
    </cfRule>
    <cfRule type="expression" dxfId="1" priority="2" stopIfTrue="1">
      <formula>#REF!="y"</formula>
    </cfRule>
    <cfRule type="expression" dxfId="0" priority="3" stopIfTrue="1">
      <formula>#REF!="x"</formula>
    </cfRule>
  </conditionalFormatting>
  <printOptions horizontalCentered="1"/>
  <pageMargins left="0" right="0" top="0.19685039370078741" bottom="0.27559055118110237" header="0.51181102362204722" footer="0"/>
  <pageSetup paperSize="9" scale="42" orientation="portrait" horizontalDpi="300" verticalDpi="300" r:id="rId1"/>
  <headerFooter alignWithMargins="0">
    <oddFooter>Página &amp;P de &amp;N</oddFooter>
  </headerFooter>
  <rowBreaks count="2" manualBreakCount="2">
    <brk id="58" min="2" max="16" man="1"/>
    <brk id="19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PROPOSTA DE PREÇOS</vt:lpstr>
      <vt:lpstr>'PROPOSTA DE PREÇOS'!Area_de_impressao</vt:lpstr>
      <vt:lpstr>'PROPOSTA DE PREÇOS'!Titulos_de_impressao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Eustaquio</dc:creator>
  <cp:lastModifiedBy>Eustaquio</cp:lastModifiedBy>
  <dcterms:created xsi:type="dcterms:W3CDTF">2015-09-18T15:46:31Z</dcterms:created>
  <dcterms:modified xsi:type="dcterms:W3CDTF">2015-09-18T15:47:18Z</dcterms:modified>
</cp:coreProperties>
</file>